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C:\Users\jdiaz.AAPS\Desktop\MARCO LEGAL DRA-RH\1 SARH\"/>
    </mc:Choice>
  </mc:AlternateContent>
  <bookViews>
    <workbookView xWindow="0" yWindow="0" windowWidth="23040" windowHeight="8610" tabRatio="790" activeTab="3"/>
  </bookViews>
  <sheets>
    <sheet name="Form 1 identificacion" sheetId="56" r:id="rId1"/>
    <sheet name="Form 2 Obligaciones" sheetId="57" r:id="rId2"/>
    <sheet name="Form 3 Economico" sheetId="53" r:id="rId3"/>
    <sheet name="Form 4 Técnico" sheetId="58" r:id="rId4"/>
    <sheet name="IND.ECO-FIN" sheetId="15" state="hidden" r:id="rId5"/>
    <sheet name="IND.COMER" sheetId="25" state="hidden" r:id="rId6"/>
    <sheet name="IND.ADM" sheetId="24" state="hidden" r:id="rId7"/>
    <sheet name="VARIABLES" sheetId="16" state="hidden" r:id="rId8"/>
  </sheets>
  <externalReferences>
    <externalReference r:id="rId9"/>
  </externalReferences>
  <definedNames>
    <definedName name="_xlnm.Print_Area" localSheetId="0">'Form 1 identificacion'!$A$1:$K$34</definedName>
    <definedName name="_xlnm.Print_Area" localSheetId="1">'Form 2 Obligaciones'!$A$1:$J$43</definedName>
    <definedName name="_xlnm.Print_Area" localSheetId="2">'Form 3 Economico'!$A$1:$I$43</definedName>
    <definedName name="_xlnm.Print_Area" localSheetId="3">'Form 4 Técnico'!$A$1:$O$35</definedName>
    <definedName name="bolivia_codigos" localSheetId="0">#REF!</definedName>
    <definedName name="bolivia_codigos" localSheetId="2">#REF!</definedName>
    <definedName name="bolivia_codigos" localSheetId="3">#REF!</definedName>
    <definedName name="bolivia_codigos" localSheetId="6">#REF!</definedName>
    <definedName name="bolivia_codigos" localSheetId="5">#REF!</definedName>
    <definedName name="bolivia_codigos" localSheetId="7">#REF!</definedName>
    <definedName name="bolivia_codigos">#REF!</definedName>
    <definedName name="CIU" localSheetId="7">'[1]3'!$A$1:$A$16</definedName>
    <definedName name="CIU">'[1]3'!$A$1:$A$16</definedName>
    <definedName name="DPTO" localSheetId="7">'[1]1'!$A$1:$A$9</definedName>
    <definedName name="DPTO">'[1]1'!$A$1:$A$9</definedName>
    <definedName name="EPSAS" localSheetId="7">'[1]2'!$A$1:$A$28</definedName>
    <definedName name="EPSAS">'[1]2'!$A$1:$A$28</definedName>
    <definedName name="Z_01CC6A96_143B_470F_A626_FF6A4E2A3CF8_.wvu.Cols" localSheetId="6" hidden="1">IND.ADM!$M:$Q,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IND.ADM!#REF!</definedName>
    <definedName name="Z_01CC6A96_143B_470F_A626_FF6A4E2A3CF8_.wvu.Cols" localSheetId="5" hidden="1">IND.COMER!$M:$Q,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IND.COMER!#REF!</definedName>
    <definedName name="Z_01CC6A96_143B_470F_A626_FF6A4E2A3CF8_.wvu.Cols" localSheetId="4" hidden="1">'IND.ECO-FIN'!$M:$Q,'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IND.ECO-FIN'!#REF!</definedName>
    <definedName name="Z_01CC6A96_143B_470F_A626_FF6A4E2A3CF8_.wvu.Rows" localSheetId="6" hidden="1">IND.ADM!$34:$34</definedName>
    <definedName name="Z_01CC6A96_143B_470F_A626_FF6A4E2A3CF8_.wvu.Rows" localSheetId="5" hidden="1">IND.COMER!$34:$34</definedName>
    <definedName name="Z_01CC6A96_143B_470F_A626_FF6A4E2A3CF8_.wvu.Rows" localSheetId="4" hidden="1">'IND.ECO-FIN'!$34:$34</definedName>
    <definedName name="Z_B1012CE5_F10E_471B_82FD_9F85113C7B29_.wvu.PrintArea" localSheetId="0" hidden="1">'Form 1 identificacion'!$B$1:$J$31</definedName>
    <definedName name="Z_B1012CE5_F10E_471B_82FD_9F85113C7B29_.wvu.PrintArea" localSheetId="1" hidden="1">'Form 2 Obligaciones'!$B$1:$J$43</definedName>
  </definedNames>
  <calcPr calcId="15251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43" i="57" l="1"/>
  <c r="I43" i="57" l="1"/>
  <c r="G35" i="58"/>
  <c r="C35" i="58"/>
  <c r="C43" i="53"/>
  <c r="B17" i="53" l="1"/>
  <c r="B18" i="53" s="1"/>
  <c r="C28" i="24" l="1"/>
  <c r="C27" i="24"/>
  <c r="C25" i="24"/>
  <c r="C24" i="24"/>
  <c r="C31" i="25"/>
  <c r="C30" i="25"/>
  <c r="E26" i="25"/>
  <c r="G26" i="25" s="1"/>
  <c r="E23" i="25"/>
  <c r="G23" i="25" s="1"/>
  <c r="C22" i="25"/>
  <c r="C21" i="25"/>
  <c r="C19" i="25"/>
  <c r="C18" i="25"/>
  <c r="C16" i="25"/>
  <c r="C15" i="25"/>
  <c r="C13" i="25"/>
  <c r="C10" i="25"/>
  <c r="C9" i="25"/>
  <c r="C7" i="25"/>
  <c r="C6" i="25"/>
  <c r="C4" i="25"/>
  <c r="C3" i="25"/>
  <c r="E29" i="24"/>
  <c r="G29" i="24" s="1"/>
  <c r="C22" i="24"/>
  <c r="C21" i="24"/>
  <c r="C19" i="24"/>
  <c r="C18" i="24"/>
  <c r="C16" i="24"/>
  <c r="C15" i="24"/>
  <c r="C13" i="24"/>
  <c r="C10" i="24"/>
  <c r="C9" i="24"/>
  <c r="C7" i="24"/>
  <c r="C6" i="24"/>
  <c r="C4" i="24"/>
  <c r="C3" i="24"/>
  <c r="C22" i="15"/>
  <c r="C21" i="15"/>
  <c r="C19" i="15"/>
  <c r="C18" i="15"/>
  <c r="C16" i="15"/>
  <c r="C15" i="15"/>
  <c r="C10" i="15"/>
  <c r="C9" i="15"/>
  <c r="C4" i="15"/>
  <c r="C3" i="15"/>
  <c r="C12" i="24"/>
  <c r="C13" i="15"/>
  <c r="C7" i="15"/>
  <c r="C6" i="15"/>
  <c r="E29" i="15"/>
  <c r="G29" i="15" s="1"/>
  <c r="E26" i="15"/>
  <c r="G26" i="15" s="1"/>
  <c r="E23" i="15"/>
  <c r="G23" i="15" s="1"/>
  <c r="C12" i="15"/>
  <c r="C12" i="25"/>
  <c r="E29" i="25" l="1"/>
  <c r="G29" i="25" s="1"/>
  <c r="H26" i="15"/>
  <c r="I26" i="15"/>
  <c r="H26" i="25"/>
  <c r="I26" i="25"/>
  <c r="H29" i="24"/>
  <c r="I29" i="24"/>
  <c r="E23" i="24"/>
  <c r="G23" i="24" s="1"/>
  <c r="J23" i="24" s="1"/>
  <c r="I23" i="25"/>
  <c r="H23" i="25"/>
  <c r="J23" i="25"/>
  <c r="I29" i="25"/>
  <c r="H29" i="25"/>
  <c r="H29" i="15"/>
  <c r="I29" i="15"/>
  <c r="J23" i="15"/>
  <c r="H23" i="15"/>
  <c r="I23" i="15"/>
  <c r="E17" i="25"/>
  <c r="E20" i="24"/>
  <c r="G20" i="24" s="1"/>
  <c r="L20" i="24" s="1"/>
  <c r="E8" i="15"/>
  <c r="G8" i="15" s="1"/>
  <c r="L8" i="15" s="1"/>
  <c r="E17" i="15"/>
  <c r="E11" i="15"/>
  <c r="G11" i="15" s="1"/>
  <c r="I11" i="15" s="1"/>
  <c r="E14" i="24"/>
  <c r="E2" i="24"/>
  <c r="G2" i="24" s="1"/>
  <c r="L2" i="24" s="1"/>
  <c r="E8" i="24"/>
  <c r="G8" i="24" s="1"/>
  <c r="H8" i="24" s="1"/>
  <c r="E2" i="25"/>
  <c r="G2" i="25" s="1"/>
  <c r="H2" i="25" s="1"/>
  <c r="E8" i="25"/>
  <c r="G8" i="25" s="1"/>
  <c r="L8" i="25" s="1"/>
  <c r="E14" i="15"/>
  <c r="E20" i="15"/>
  <c r="G20" i="15" s="1"/>
  <c r="I20" i="15" s="1"/>
  <c r="E5" i="15"/>
  <c r="G5" i="15" s="1"/>
  <c r="I5" i="15" s="1"/>
  <c r="E2" i="15"/>
  <c r="G2" i="15" s="1"/>
  <c r="I2" i="15" s="1"/>
  <c r="E5" i="24"/>
  <c r="G5" i="24" s="1"/>
  <c r="H5" i="24" s="1"/>
  <c r="E17" i="24"/>
  <c r="E20" i="25"/>
  <c r="G20" i="25" s="1"/>
  <c r="H20" i="25" s="1"/>
  <c r="E14" i="25"/>
  <c r="E11" i="24"/>
  <c r="G11" i="24" s="1"/>
  <c r="L11" i="24" s="1"/>
  <c r="E5" i="25"/>
  <c r="G5" i="25" s="1"/>
  <c r="L5" i="25" s="1"/>
  <c r="E11" i="25"/>
  <c r="G11" i="25" s="1"/>
  <c r="H11" i="25" s="1"/>
  <c r="E26" i="24"/>
  <c r="G26" i="24" s="1"/>
  <c r="H26" i="24" s="1"/>
  <c r="I23" i="24" l="1"/>
  <c r="H23" i="24"/>
  <c r="I26" i="24"/>
  <c r="I8" i="25"/>
  <c r="H8" i="25"/>
  <c r="L37" i="24"/>
  <c r="G17" i="24" s="1"/>
  <c r="I17" i="24" s="1"/>
  <c r="I20" i="24"/>
  <c r="I8" i="15"/>
  <c r="L11" i="15"/>
  <c r="H11" i="15"/>
  <c r="L37" i="25"/>
  <c r="G17" i="25" s="1"/>
  <c r="H17" i="25" s="1"/>
  <c r="L8" i="24"/>
  <c r="I8" i="24"/>
  <c r="L37" i="15"/>
  <c r="L38" i="15" s="1"/>
  <c r="I20" i="25"/>
  <c r="I2" i="24"/>
  <c r="L5" i="15"/>
  <c r="H20" i="24"/>
  <c r="H8" i="15"/>
  <c r="H11" i="24"/>
  <c r="H2" i="24"/>
  <c r="I11" i="24"/>
  <c r="H5" i="15"/>
  <c r="H5" i="25"/>
  <c r="I2" i="25"/>
  <c r="H20" i="15"/>
  <c r="K37" i="15"/>
  <c r="G14" i="15" s="1"/>
  <c r="H14" i="15" s="1"/>
  <c r="L5" i="24"/>
  <c r="L2" i="25"/>
  <c r="I5" i="24"/>
  <c r="L20" i="15"/>
  <c r="H2" i="15"/>
  <c r="I11" i="25"/>
  <c r="K37" i="25"/>
  <c r="G14" i="25" s="1"/>
  <c r="L20" i="25"/>
  <c r="L11" i="25"/>
  <c r="K37" i="24"/>
  <c r="L17" i="24"/>
  <c r="L2" i="15"/>
  <c r="I5" i="25"/>
  <c r="L38" i="25"/>
  <c r="L17" i="25" l="1"/>
  <c r="K38" i="15"/>
  <c r="H17" i="24"/>
  <c r="I17" i="25"/>
  <c r="L38" i="24"/>
  <c r="G17" i="15"/>
  <c r="L17" i="15" s="1"/>
  <c r="L14" i="15"/>
  <c r="K38" i="25"/>
  <c r="I14" i="15"/>
  <c r="G14" i="24"/>
  <c r="K38" i="24"/>
  <c r="I14" i="25"/>
  <c r="L14" i="25"/>
  <c r="H14" i="25"/>
  <c r="I17" i="15" l="1"/>
  <c r="J2" i="15"/>
  <c r="L1" i="15"/>
  <c r="H17" i="15"/>
  <c r="H14" i="24"/>
  <c r="I14" i="24"/>
  <c r="L14" i="24"/>
  <c r="L1" i="25"/>
  <c r="J2" i="25"/>
  <c r="J2" i="24" l="1"/>
  <c r="L1" i="24"/>
</calcChain>
</file>

<file path=xl/comments1.xml><?xml version="1.0" encoding="utf-8"?>
<comments xmlns="http://schemas.openxmlformats.org/spreadsheetml/2006/main">
  <authors>
    <author>Julio Diaz</author>
  </authors>
  <commentList>
    <comment ref="B33" authorId="0" shapeId="0">
      <text>
        <r>
          <rPr>
            <sz val="9"/>
            <color indexed="81"/>
            <rFont val="Tahoma"/>
            <family val="2"/>
          </rPr>
          <t>Fecha programada para que la AAPS realice la visita a la EPSA.</t>
        </r>
      </text>
    </comment>
  </commentList>
</comments>
</file>

<file path=xl/comments2.xml><?xml version="1.0" encoding="utf-8"?>
<comments xmlns="http://schemas.openxmlformats.org/spreadsheetml/2006/main">
  <authors>
    <author>Julio Diaz</author>
  </authors>
  <commentList>
    <comment ref="F14" authorId="0" shapeId="0">
      <text>
        <r>
          <rPr>
            <sz val="9"/>
            <color indexed="81"/>
            <rFont val="Tahoma"/>
            <family val="2"/>
          </rPr>
          <t>Total facturado de la gestion.</t>
        </r>
      </text>
    </comment>
    <comment ref="G14" authorId="0" shapeId="0">
      <text>
        <r>
          <rPr>
            <sz val="9"/>
            <color indexed="81"/>
            <rFont val="Tahoma"/>
            <family val="2"/>
          </rPr>
          <t>Total recaudado hasta el 31 de diciembre de la gestion que se reporta.</t>
        </r>
      </text>
    </comment>
  </commentList>
</comments>
</file>

<file path=xl/comments3.xml><?xml version="1.0" encoding="utf-8"?>
<comments xmlns="http://schemas.openxmlformats.org/spreadsheetml/2006/main">
  <authors>
    <author>Julio Diaz</author>
  </authors>
  <commentList>
    <comment ref="G10" authorId="0" shapeId="0">
      <text>
        <r>
          <rPr>
            <sz val="9"/>
            <color indexed="81"/>
            <rFont val="Tahoma"/>
            <family val="2"/>
          </rPr>
          <t>Columna llenada por la AAPS de acuerdo a la Base de Datos SARH oficial. La EPSA debera actualizar el estado si corresponde.</t>
        </r>
      </text>
    </comment>
    <comment ref="I10" authorId="0" shapeId="0">
      <text>
        <r>
          <rPr>
            <sz val="9"/>
            <color indexed="81"/>
            <rFont val="Tahoma"/>
            <family val="2"/>
          </rPr>
          <t>Columna a ser llenada por la EPSA cada gestion. En caso de poder aforar, indicar valor de foro en [l/s]</t>
        </r>
      </text>
    </comment>
    <comment ref="K10" authorId="0" shapeId="0">
      <text>
        <r>
          <rPr>
            <sz val="9"/>
            <color indexed="81"/>
            <rFont val="Tahoma"/>
            <family val="2"/>
          </rPr>
          <t>Promedio de los volumenes mensuales medidos en la gestion.</t>
        </r>
      </text>
    </comment>
  </commentList>
</comments>
</file>

<file path=xl/comments4.xml><?xml version="1.0" encoding="utf-8"?>
<comments xmlns="http://schemas.openxmlformats.org/spreadsheetml/2006/main">
  <authors>
    <author>Rocio Choquehuanca Yapuchura</author>
  </authors>
  <commentList>
    <comment ref="L1" authorId="0" shapeId="0">
      <text>
        <r>
          <rPr>
            <b/>
            <sz val="8"/>
            <color indexed="81"/>
            <rFont val="Tahoma"/>
            <family val="2"/>
          </rPr>
          <t>Rocio Choquehuanca Yapuchura:</t>
        </r>
        <r>
          <rPr>
            <sz val="8"/>
            <color indexed="81"/>
            <rFont val="Tahoma"/>
            <family val="2"/>
          </rPr>
          <t xml:space="preserve">
SE AUMENTA ESTA COLUMNA</t>
        </r>
      </text>
    </comment>
  </commentList>
</comments>
</file>

<file path=xl/comments5.xml><?xml version="1.0" encoding="utf-8"?>
<comments xmlns="http://schemas.openxmlformats.org/spreadsheetml/2006/main">
  <authors>
    <author>Rocio Choquehuanca Yapuchura</author>
  </authors>
  <commentList>
    <comment ref="L1" authorId="0" shapeId="0">
      <text>
        <r>
          <rPr>
            <b/>
            <sz val="8"/>
            <color indexed="81"/>
            <rFont val="Tahoma"/>
            <family val="2"/>
          </rPr>
          <t>Rocio Choquehuanca Yapuchura:</t>
        </r>
        <r>
          <rPr>
            <sz val="8"/>
            <color indexed="81"/>
            <rFont val="Tahoma"/>
            <family val="2"/>
          </rPr>
          <t xml:space="preserve">
SE AUMENTA ESTA COLUMNA</t>
        </r>
      </text>
    </comment>
  </commentList>
</comments>
</file>

<file path=xl/comments6.xml><?xml version="1.0" encoding="utf-8"?>
<comments xmlns="http://schemas.openxmlformats.org/spreadsheetml/2006/main">
  <authors>
    <author>Rocio Choquehuanca Yapuchura</author>
  </authors>
  <commentList>
    <comment ref="L1" authorId="0" shapeId="0">
      <text>
        <r>
          <rPr>
            <b/>
            <sz val="8"/>
            <color indexed="81"/>
            <rFont val="Tahoma"/>
            <family val="2"/>
          </rPr>
          <t>Rocio Choquehuanca Yapuchura:</t>
        </r>
        <r>
          <rPr>
            <sz val="8"/>
            <color indexed="81"/>
            <rFont val="Tahoma"/>
            <family val="2"/>
          </rPr>
          <t xml:space="preserve">
SE AUMENTA ESTA COLUMNA</t>
        </r>
      </text>
    </comment>
  </commentList>
</comments>
</file>

<file path=xl/sharedStrings.xml><?xml version="1.0" encoding="utf-8"?>
<sst xmlns="http://schemas.openxmlformats.org/spreadsheetml/2006/main" count="575" uniqueCount="274">
  <si>
    <t>AUTORIDAD DE FISCALIZACION Y CONTROL SOCIAL DE AGUA POTABLE Y SANEAMIENTO BASICO</t>
  </si>
  <si>
    <t>DESARROLLO DE PROTOCOLOS "IN SITU"</t>
  </si>
  <si>
    <t>Volumen de agua potable facturado (Por sistema de agua - si corresponde)</t>
  </si>
  <si>
    <t>Bs.</t>
  </si>
  <si>
    <t>Índice de operación eficiente</t>
  </si>
  <si>
    <t>Costos operativos del servicio</t>
  </si>
  <si>
    <t>Ingresos operativos del servicio</t>
  </si>
  <si>
    <t>INDICADOR</t>
  </si>
  <si>
    <t>FORMULA Y VARIABLES</t>
  </si>
  <si>
    <t>RESULTADO INDICADOR</t>
  </si>
  <si>
    <t>PARÁMETROS ÓPTIMO</t>
  </si>
  <si>
    <t>MEDICION</t>
  </si>
  <si>
    <t>ALERTAS</t>
  </si>
  <si>
    <t>INTERPRETACION</t>
  </si>
  <si>
    <t>PONDERACION</t>
  </si>
  <si>
    <t>LIMITES - CARACTERISTICAS - SOLUCIONES POSIBLES</t>
  </si>
  <si>
    <t>Desviación tolerable: el resultado se desvia de la meta esperada hasta en un 7%.</t>
  </si>
  <si>
    <t>NÚMERO</t>
  </si>
  <si>
    <t>OBJETIVOS</t>
  </si>
  <si>
    <t>PUNTAJE OBTENIDO</t>
  </si>
  <si>
    <t>INTERPRETACIÓN</t>
  </si>
  <si>
    <t>Indice de operación eficiente</t>
  </si>
  <si>
    <t xml:space="preserve">Garantiza la calidad comprometida de los servicios, en cumplimiento a normativa regulatoria. </t>
  </si>
  <si>
    <t>Si el resultado es mayor a 100%; la EPSA no tiene capacidad de cubrir sus gastos operativos desembolsables y pone en riesgo el servicio</t>
  </si>
  <si>
    <t>Si el resultado es mayor a 75% y menor a 100%, pero se situa muy proximo; la EPSA no tiene capacidad de generar ingresos para sostener el servicio y/o ampliar su cobertura del servicio</t>
  </si>
  <si>
    <t>Si el indicador es muy bajo, la EPSA presenta una importante generación de fondos internos, se debe analizar si la tarifa actual no esta sobrestimada.</t>
  </si>
  <si>
    <t>Prueba acida</t>
  </si>
  <si>
    <t xml:space="preserve">Si el valor del indicador es &gt;= a 1,5, es que la EPSA es solvente y tiene reservas para hacer frente a eventualidades a corto plazo, por su alta seguridad de pagar sus compromisos.   </t>
  </si>
  <si>
    <t>Pasivo total</t>
  </si>
  <si>
    <t>Si el valor del indicador es &gt; a 1 pero se situa en un nuivel muy cercano; significa que la EPSA no tiene campo de maniobra financiera para responder frente a eventualidades de pago.</t>
  </si>
  <si>
    <t>Si el valor del indicador es &lt;= a 1; significa que la EPSA no es solvente porque sus derechos que se transforman en efectivo en un plazo no mayor a un año no alcanza a pagar sus compromisos a igual periodo.</t>
  </si>
  <si>
    <t>Eficiencia de recaudación</t>
  </si>
  <si>
    <t xml:space="preserve">Si el valor del indicador es &gt; a 100%, indica que la EPSA presenta un eficaz proceso de recaudación, lo que significa que incluso disminuir cuentas por cobrar gestines pasadas. empresa </t>
  </si>
  <si>
    <t>Si es = a 100% o &gt;= al 90%, significa que la EPSA recupera su facturación actual minimamente, pero no suficiente para garantizar la calidad y continuidad del servicio y recuperar sus cuentas por cobrar en mora.</t>
  </si>
  <si>
    <t>Si el % es muy bajo , la EPSA posee un proceso de recaudación y cobranza ineficaz, que le impide recuperar los costos asumidos para genrar el servicio.</t>
  </si>
  <si>
    <t>Indice de endeudamiento Total</t>
  </si>
  <si>
    <t>Si el valor es &lt; al 40%, significa que la EPSA presenta un importante campo de maniobra financiera y una alta independencia en la gestión de sus activos.</t>
  </si>
  <si>
    <t>Si es &gt; a 40% pero cercano, significa que la EPSA presenta un campo de maniobra financiero limitado que le impide optener financiamiento  para programas de inversión</t>
  </si>
  <si>
    <t>Si es &gt; a 40% y lejano, significa que si la EPSA no tiene flujos de ingresos estables para soportar cargas financieras, la EPSA sería insolvente y provocaría unan quiebra financiera.</t>
  </si>
  <si>
    <t>Tarifa media</t>
  </si>
  <si>
    <t>Si es &gt;= en 30% al CUO;  significa que la EPSA esta generando una rentabilidad adecuada y tiene la obligación de prestar un servicio con calidad y continuidad.  Una TM muy alta implica determinar si sus Tarifas son las adecuadas o están sobrestimadas.</t>
  </si>
  <si>
    <t>Si es &gt; al CUO pero muy cercano al 30%;   Puede ser por los altos costos que incurre la EPSA en producir el servicio, lo que implica conocer detalladamente cuales son sus costos eficientes.</t>
  </si>
  <si>
    <t>Si es &lt; al CUO; significa que la EPSA no tiene rentabilidad operativa, porque sus costos de producción de un m3 superan a sus ingresos por m3; se debe revisar la eficiencia de sus costos.</t>
  </si>
  <si>
    <t>Costo Unitario de Operacion</t>
  </si>
  <si>
    <t xml:space="preserve">Si el CUO es &lt; en un 30% a la TM o más; significa que para la EPSA generar el servicio no es muy complejo o por las condiciones ventajosas que existe en producir el servicio. Por tanto a costos bajos debiera corresponder taribas bajas.  </t>
  </si>
  <si>
    <t>Nro.</t>
  </si>
  <si>
    <t>Si el CUO es &lt; a la TM pero muy cercano al 30%; significa que el servicio que reciben los usuarios es de calidad, lo que implica validar si el alto costo se correlaciona con la calidad del servicio.</t>
  </si>
  <si>
    <t>Si el CUO es &gt; a la TM; Expresa que la EPSA no tiene rentabilidad operativa, porque sus costos son muy altos respecto a sus ingresos por Tarifas; se debe analizar si aquellos costos contienen ineficiencias y si ellos estan cubiertos en las tarifas.</t>
  </si>
  <si>
    <t>Indice de Ejecución de Inversiones</t>
  </si>
  <si>
    <t>Si las Inversiones ejecutadas con relación a las presupuestadas cuyo resultado es mayor a 90%; nos señala que las metas y los objetivos  del POA  y presupuesto de Inversiónes cumplen satisfactoriamente. La EPSA es competente para desarrollar programas realistas de inversión y es capaz de ejecutarlo dentro del periodo programado.</t>
  </si>
  <si>
    <t>Si las Inversiones ejecutadas con relación a las presupuestadas cuyo resultado es &lt; o muy cercano al 90%; nos señala que las metas y los objetivos  del POA  y presupuesto de Inversiónes se considera aceptable. A veces el desface del programa de inversiones obedece a estratégias para lograra aumentos tarifarios.</t>
  </si>
  <si>
    <t>Si las Inversiones ejecutadas con relación a las presupuestadas cuyo resultado esta por muy debajo del 90%; refleja que la EPSA incumple con las metas y los objetivos  del POA  y presupuesto de Inversiónes, existe el riesgo de un conflicto social. O puede derivar de programas demasiados ambiciosos, a debilidades en su financiamiento o falta de competancia en la gestión posterior de los contratos.</t>
  </si>
  <si>
    <t>Personal Calificado</t>
  </si>
  <si>
    <t>Si el valor esta en el rango optimo, nos señala el nivel de participación del personal técnico - profesional en la prestación del servicio en la EPSA esta dentro lo razonable. Implica que la EPSA tiene una base de conocimiento para mantener y mejorar el servicio.</t>
  </si>
  <si>
    <t>Si el valor esta por encima del rango optimo, nos señala el nivel de participación del personal técnico - profesional en la prestación del servicio es satisfactorio, pero podria incidir en la escala salarial y ocasionar un conflicto y división laboral. Cabe hacer notar que la productividad del personal tambien depende de los sistemas de gestión de personal y estilos de dirección; este resultado podría correlacionarse con la Cobertura del Servicio.</t>
  </si>
  <si>
    <t>Si el valor esta por debajo del rango optimo, nos señala el nivel de participación del personal técnico - profesional en la prestación del servicio en la EPSA es muy bajo, el mismo podria incidir en la gestión operativa y adminsitrativa de la EPSA. Puede darse por la alta rotación de personal y puede ser causa de deficiencias en los indicadores financieros y atención a los usuarios.</t>
  </si>
  <si>
    <t>Número de empleados por cada 1000 conexiones</t>
  </si>
  <si>
    <t xml:space="preserve">Si el indicador es &gt;2 y &lt;4 entonces " La EPSA cuenta con una productividad laboral aceptable, suficiente para satisfacer las necesidades de sus  usuarios y la supervivencia del servicio". Este resultado puede darse porque la EPSA usa intensiva y extensiva el outsourcing, por tanto debemos correlacionar con el indicador de Costo Unitario de Operación. </t>
  </si>
  <si>
    <t xml:space="preserve">Si el valor es &lt;=2 entonces "La productividad laboral en la EPSA es alta, se debe considerar las eventuales medidas de reduccion de personal que este tomando la empresa, asi como el impacto de estas medidas en la calidad del servicio" . Lo señalado puede ser producto de que la EPSA no realice actividades necesarias, afectando la calidad del servicio. </t>
  </si>
  <si>
    <t>Si el valor es &gt;5 entonces " La EPSA tiene una muy baja productividad laboral, se debe analizar los procesos de la empresa con objeto que no trasladar las ineficiencias al usuario vía tarifas". Una de las causas puede ser la inexistencia o insuficiente aplicación de sistemas de personal que incentiven una mayor productividad.</t>
  </si>
  <si>
    <t>Atención de Reclamos</t>
  </si>
  <si>
    <t>Si el valor es = 100% entonces " La empresa cuenta con un buen sistema de atencion oportuna de reclamos y se informa a los usuarios sobre sus derechos y condiciones de su EPSA"</t>
  </si>
  <si>
    <t>RANGOS DE INTERPRETACIÓN DE LAS MEDICIONES O RESULTADOS OBTENIDOS</t>
  </si>
  <si>
    <t xml:space="preserve">Si el valor es &gt;= 90% y &lt; 100% entonces " Indica que la empresa posee un sistema de atencion a reclamos suficiente, con el cual logra la atencion oportuna de  los reclamos presentados por la prestacion del servicio" </t>
  </si>
  <si>
    <t>RANGO</t>
  </si>
  <si>
    <t>CRITERIO</t>
  </si>
  <si>
    <t xml:space="preserve">INFORME EVALUACIÓN TECNICO - COMERCIAL - ECONOMICO FINANCIERO </t>
  </si>
  <si>
    <t>Si el Valor es &lt; 90% " la EPSA no cuenta con un sistema de atencion oportuna  a reclamos, y indica la necesidad de fortalecer el procesos de orientacion y educacion al usuario con relacion a sus derechos y  obligaciones"</t>
  </si>
  <si>
    <t>INADECUADO</t>
  </si>
  <si>
    <t>INSUFICIENTE</t>
  </si>
  <si>
    <t>ADECUADO</t>
  </si>
  <si>
    <t>Prueba Acida</t>
  </si>
  <si>
    <t>Índice de endeudamiento total</t>
  </si>
  <si>
    <t>Costo unitario de operación</t>
  </si>
  <si>
    <t>Indice de ejecución de inversiones</t>
  </si>
  <si>
    <t>Personal calificado</t>
  </si>
  <si>
    <t>Número de Empleados por cada 1000 conexiones</t>
  </si>
  <si>
    <t xml:space="preserve">Atención de reclamos </t>
  </si>
  <si>
    <t>Activo disponible</t>
  </si>
  <si>
    <t>Pasivo corriente</t>
  </si>
  <si>
    <t>Cuentas por cobrar de facturación gestión actual</t>
  </si>
  <si>
    <t>Ingresos por servicios</t>
  </si>
  <si>
    <t>Activo total</t>
  </si>
  <si>
    <t>Costos operativos totales</t>
  </si>
  <si>
    <t>Inversiones ejecutadas</t>
  </si>
  <si>
    <t>Inversiones presupuestadas</t>
  </si>
  <si>
    <t>Número de empleados técnicos y/o profesionales</t>
  </si>
  <si>
    <t>Total personal</t>
  </si>
  <si>
    <t>Nº total de conexiones de A.P. activas medidas y no medidas</t>
  </si>
  <si>
    <t>Nº de reclamos atendidos</t>
  </si>
  <si>
    <t>Nº de reclamos presentados</t>
  </si>
  <si>
    <t>Entre 65% y 75%</t>
  </si>
  <si>
    <t>&gt;=1 y &lt;= 2</t>
  </si>
  <si>
    <t>&gt;= al 90%</t>
  </si>
  <si>
    <t>Entre 30% y 50%</t>
  </si>
  <si>
    <t>&gt;= en 30%  al CUO</t>
  </si>
  <si>
    <t>&lt;= en 30% a la TM</t>
  </si>
  <si>
    <t>&gt; al 90%</t>
  </si>
  <si>
    <t>Entre 25% y 30%</t>
  </si>
  <si>
    <t xml:space="preserve"> Entre 5 y 7</t>
  </si>
  <si>
    <t>&gt; a 90%</t>
  </si>
  <si>
    <t>HERRAMIENTAS REGULATORIAS</t>
  </si>
  <si>
    <t>PLANILLA DE VARIABLES (ESTADISTICOS)</t>
  </si>
  <si>
    <t>GESTION 201….</t>
  </si>
  <si>
    <t>EPSA:</t>
  </si>
  <si>
    <t>RESPONSABLE EPSA:</t>
  </si>
  <si>
    <t>RESPONSABLE AAPS:</t>
  </si>
  <si>
    <t>TIPO DE DATOS</t>
  </si>
  <si>
    <t>No.</t>
  </si>
  <si>
    <t>VARIABLE</t>
  </si>
  <si>
    <t>UNIDAD</t>
  </si>
  <si>
    <t>DATOS</t>
  </si>
  <si>
    <t>VOLUMEN</t>
  </si>
  <si>
    <t>Volumen de agua potable facturado(por sistema de agua,si corresponde)</t>
  </si>
  <si>
    <t>m3/periodo</t>
  </si>
  <si>
    <t>CONEXIONES</t>
  </si>
  <si>
    <t>No. Total de conexiones de AP activas, medidas y no medidas</t>
  </si>
  <si>
    <t>Conexión</t>
  </si>
  <si>
    <t>Población Total (Del Area de servicio Autorizado)</t>
  </si>
  <si>
    <t>Hab.</t>
  </si>
  <si>
    <t>POBLACIÓN</t>
  </si>
  <si>
    <t>Población Abastecida</t>
  </si>
  <si>
    <t xml:space="preserve">Poblaciön Servida </t>
  </si>
  <si>
    <t>Activo Disponible</t>
  </si>
  <si>
    <t>Cuentas por Cobrar de Facturación Gestión Actual</t>
  </si>
  <si>
    <t>BALANCE GENERAL</t>
  </si>
  <si>
    <t>Activo Total</t>
  </si>
  <si>
    <t>Pasivo Corriente</t>
  </si>
  <si>
    <t>Pasivo No Corriente</t>
  </si>
  <si>
    <t>Ingresos Operativos del Servicio</t>
  </si>
  <si>
    <t>ESTADO DE RESULTADOS</t>
  </si>
  <si>
    <t>Ingresos por Servicios</t>
  </si>
  <si>
    <t>Costos Operativos del Servicio</t>
  </si>
  <si>
    <t>Costos Operativos Totales</t>
  </si>
  <si>
    <t>INVERSIONES</t>
  </si>
  <si>
    <t>Inversiones Ejecutadas</t>
  </si>
  <si>
    <t>Inversiones Presupuestadas</t>
  </si>
  <si>
    <t>PERSONAL</t>
  </si>
  <si>
    <t>Número de empleados Técnicos y/o profesionales</t>
  </si>
  <si>
    <t>Total Personal</t>
  </si>
  <si>
    <t>RECLAMOS</t>
  </si>
  <si>
    <t>No de reclamos Atendidos</t>
  </si>
  <si>
    <t>No de reclamos Presentados</t>
  </si>
  <si>
    <t xml:space="preserve"> </t>
  </si>
  <si>
    <t>CUMPLIMIENTO DE LAS OBLIGACIONES DE LA EPSA</t>
  </si>
  <si>
    <t>Cantidad</t>
  </si>
  <si>
    <t>La EPSA cuenta con cuenta contable de registro ingresos por tarifa SARH</t>
  </si>
  <si>
    <t>La EPSA cuenta con cuenta contable de registro gastos por tarifa SARH</t>
  </si>
  <si>
    <t>La EPSA registro los ingresos y egresos en el POA de la gestion</t>
  </si>
  <si>
    <t xml:space="preserve">Segundas notificaciones realizadas a los usuarios para regularizacion </t>
  </si>
  <si>
    <t>Segundas notificaciones realizadas a los usuarios para firma convenios</t>
  </si>
  <si>
    <t>Segundas notificaciones realizadas a los usuarios para instalacion medidor</t>
  </si>
  <si>
    <t>Marca SI/NO</t>
  </si>
  <si>
    <t>Cantidad de SARH existentes registrados en la base de datos de la EPSA</t>
  </si>
  <si>
    <t>Nombre de la EPSA</t>
  </si>
  <si>
    <t>Sigla de la EPSA</t>
  </si>
  <si>
    <t>Departamento</t>
  </si>
  <si>
    <t>Detallar los Municipios</t>
  </si>
  <si>
    <t>Nombre</t>
  </si>
  <si>
    <t>Telefono</t>
  </si>
  <si>
    <t>Firma</t>
  </si>
  <si>
    <t>Cargo</t>
  </si>
  <si>
    <t>Usuario SARH (1)</t>
  </si>
  <si>
    <t>Denominacion del SARH (2)</t>
  </si>
  <si>
    <t>(1)</t>
  </si>
  <si>
    <t>(2)</t>
  </si>
  <si>
    <t>(3)</t>
  </si>
  <si>
    <t>(4)</t>
  </si>
  <si>
    <t>(5)</t>
  </si>
  <si>
    <t>(6)</t>
  </si>
  <si>
    <t>(7)</t>
  </si>
  <si>
    <t>(8)</t>
  </si>
  <si>
    <t>(9)</t>
  </si>
  <si>
    <t>(10)</t>
  </si>
  <si>
    <t>(11)</t>
  </si>
  <si>
    <t>(12)</t>
  </si>
  <si>
    <t>Bs/m3</t>
  </si>
  <si>
    <t>Gestion</t>
  </si>
  <si>
    <t>Descripcion</t>
  </si>
  <si>
    <t>Monto Bs</t>
  </si>
  <si>
    <t>CUMPLIMIENTO DE LAS OBLIGACIONES ECONOMICAS DE LA EPSA</t>
  </si>
  <si>
    <t xml:space="preserve">Nota </t>
  </si>
  <si>
    <t>Procesos de baja de SARH registrados por la EPSA en la gestion</t>
  </si>
  <si>
    <t>Medidores instalados en los SARH en la gestion</t>
  </si>
  <si>
    <t>Medidores renovados o repuestos en los usuarios SARH en la gestion</t>
  </si>
  <si>
    <t>Usuarios inactivos identificados por la EPSA en la gestion</t>
  </si>
  <si>
    <t>Detalle en el manejo de ingresos y gastos cuenta SARH</t>
  </si>
  <si>
    <t>Detalle registros de la base de datos SARH en la EPSA</t>
  </si>
  <si>
    <t>AUTORIDAD DE FISCALIZACIÓN Y CONTROL SOCIAL
    DE AGUA POTABLE Y SANEAMIENTO BASICO</t>
  </si>
  <si>
    <t>FORMULARIO N° 1</t>
  </si>
  <si>
    <t>Día</t>
  </si>
  <si>
    <t>Mes</t>
  </si>
  <si>
    <t>Año</t>
  </si>
  <si>
    <t>FORMULARIO N° 2</t>
  </si>
  <si>
    <t>N°</t>
  </si>
  <si>
    <t xml:space="preserve">Conminatorias emitidas por la AAPS entregadas a los usuarios </t>
  </si>
  <si>
    <t>1.1.   Identificación de la EPSA</t>
  </si>
  <si>
    <t>2.2.  Seguimiento al manejo de ingresos por concepto SARH</t>
  </si>
  <si>
    <t>2.3.  Informacion de los SARH registrados por la EPSA</t>
  </si>
  <si>
    <t>FORMULARIO N° 3</t>
  </si>
  <si>
    <t>Denominación del SARH (2)</t>
  </si>
  <si>
    <t>Tarifa Aplicada (3)</t>
  </si>
  <si>
    <t xml:space="preserve">Total recaudado (5) Bs </t>
  </si>
  <si>
    <t>(1) El registro de usuarios SARH debe coincidir con el registro de la planilla 4.1</t>
  </si>
  <si>
    <t>(3) Debera para cada usuario SARH detallar la tarifa actual aplicada</t>
  </si>
  <si>
    <t>(4) Debera detallar el total facturado en el año al SARH</t>
  </si>
  <si>
    <t>(5) Debera detallar el total recaudado con relacion al facturado en el año al SARH</t>
  </si>
  <si>
    <t>(2) Deberá identificar cada SARH, en caso de existir mas de uno con el Usuario reportado</t>
  </si>
  <si>
    <t>3.2.  Evaluacion recursos generdos SARH y proyectados en el PESFA</t>
  </si>
  <si>
    <t>Eficiencia de cobranza (5)/(4)*100</t>
  </si>
  <si>
    <t>Monto asignado para Proyectos de Preservación de fuentes de agua (70%*E)</t>
  </si>
  <si>
    <t>Monto asignado para Gastos de administración para la EPSA (30%*E)</t>
  </si>
  <si>
    <r>
      <rPr>
        <b/>
        <sz val="11"/>
        <color rgb="FF000000"/>
        <rFont val="Calibri"/>
        <family val="2"/>
        <scheme val="minor"/>
      </rPr>
      <t xml:space="preserve">(A.) </t>
    </r>
    <r>
      <rPr>
        <sz val="11"/>
        <color rgb="FF000000"/>
        <rFont val="Calibri"/>
        <family val="2"/>
        <scheme val="minor"/>
      </rPr>
      <t>Total facturado</t>
    </r>
  </si>
  <si>
    <r>
      <rPr>
        <b/>
        <sz val="11"/>
        <color rgb="FF000000"/>
        <rFont val="Calibri"/>
        <family val="2"/>
        <scheme val="minor"/>
      </rPr>
      <t xml:space="preserve">(B.) </t>
    </r>
    <r>
      <rPr>
        <sz val="11"/>
        <color rgb="FF000000"/>
        <rFont val="Calibri"/>
        <family val="2"/>
        <scheme val="minor"/>
      </rPr>
      <t>Detallar Impuestos aplicados:</t>
    </r>
  </si>
  <si>
    <r>
      <rPr>
        <b/>
        <sz val="11"/>
        <color rgb="FF000000"/>
        <rFont val="Calibri"/>
        <family val="2"/>
        <scheme val="minor"/>
      </rPr>
      <t xml:space="preserve">(C.) </t>
    </r>
    <r>
      <rPr>
        <sz val="11"/>
        <color rgb="FF000000"/>
        <rFont val="Calibri"/>
        <family val="2"/>
        <scheme val="minor"/>
      </rPr>
      <t>Saldo después de impuestos C = A-B</t>
    </r>
  </si>
  <si>
    <r>
      <rPr>
        <b/>
        <sz val="11"/>
        <color rgb="FF000000"/>
        <rFont val="Calibri"/>
        <family val="2"/>
        <scheme val="minor"/>
      </rPr>
      <t>(D.)</t>
    </r>
    <r>
      <rPr>
        <sz val="11"/>
        <color rgb="FF000000"/>
        <rFont val="Calibri"/>
        <family val="2"/>
        <scheme val="minor"/>
      </rPr>
      <t xml:space="preserve"> % Tasa de regulación (cuando corresponda)</t>
    </r>
  </si>
  <si>
    <r>
      <rPr>
        <b/>
        <sz val="11"/>
        <color rgb="FF000000"/>
        <rFont val="Calibri"/>
        <family val="2"/>
        <scheme val="minor"/>
      </rPr>
      <t xml:space="preserve">(E.) </t>
    </r>
    <r>
      <rPr>
        <sz val="11"/>
        <color rgb="FF000000"/>
        <rFont val="Calibri"/>
        <family val="2"/>
        <scheme val="minor"/>
      </rPr>
      <t>Saldo neto E= C-D</t>
    </r>
  </si>
  <si>
    <t>FORMULARIO N° 4</t>
  </si>
  <si>
    <t>N° Fuente (3)</t>
  </si>
  <si>
    <t>Estado SARH (5)</t>
  </si>
  <si>
    <t>Tipo SARH (4)</t>
  </si>
  <si>
    <t xml:space="preserve">EPSA: </t>
  </si>
  <si>
    <t>Dirección oficina central</t>
  </si>
  <si>
    <t>Página Web</t>
  </si>
  <si>
    <t>Fecha de la fiscalización SARH</t>
  </si>
  <si>
    <t>AUTORIDAD DE FISCALIZACIÓN Y CONTROL SOCIAL
    DE AGUA POTABLE Y SANEAMIENTO BÁSICO</t>
  </si>
  <si>
    <t>SISTEMAS DE AUTOABASTECIMIENTO DEL RECURSO HÍDRICO SARH</t>
  </si>
  <si>
    <t>Teléfono</t>
  </si>
  <si>
    <t>Municipios a los que presta el servicio</t>
  </si>
  <si>
    <t>2.1.  Cumplimiento en los procesos de regularización y/o renovación tramitados por la EPSA en la gestión</t>
  </si>
  <si>
    <t>Detalle la cantidad de procesos realizados en la gestión</t>
  </si>
  <si>
    <t>Convenios firmados por la EPSA con el usuario SARH en la gestión (1)</t>
  </si>
  <si>
    <t>3.1.  Seguimiento de los ingresos generados por tarifa SARH por la EPSA en la gestión</t>
  </si>
  <si>
    <t>Usuarios SARH, si la EPSA tiene identificados SARH que no están en la lista deberá adicionarlos al final.</t>
  </si>
  <si>
    <t xml:space="preserve">Denominación de los SARH </t>
  </si>
  <si>
    <t>Código de fuente</t>
  </si>
  <si>
    <t>Tipo de SARH (Subterraneo o Superficial)</t>
  </si>
  <si>
    <t>Columnas llenadas por EPSA:</t>
  </si>
  <si>
    <t>Estado del pozo (Activo SI/NO o Sellado)</t>
  </si>
  <si>
    <t>Descarga de aguas residuales (SI/NO)</t>
  </si>
  <si>
    <t>Donde descarga las aguas residuales.</t>
  </si>
  <si>
    <t>Caudal medido a partir de un procedimiento de campo efectuado por la EPSA que proporciona como resultado el dato de caudal instantáneo en [l/s].</t>
  </si>
  <si>
    <t>Caudal autorizado (l/s) (6)</t>
  </si>
  <si>
    <t>Caudal Aforado  [l/s] (7)</t>
  </si>
  <si>
    <t>Volumen Autorizado [m3/mes] (8)</t>
  </si>
  <si>
    <t>Volumen promedio anual [m3/mes] (9)</t>
  </si>
  <si>
    <t>Genera descarga de aguas servidas (10)</t>
  </si>
  <si>
    <t>Realiza pre tratamiento a las aguas servidas (11)</t>
  </si>
  <si>
    <r>
      <t>(12.1)</t>
    </r>
    <r>
      <rPr>
        <i/>
        <sz val="10"/>
        <color theme="1"/>
        <rFont val="Times New Roman"/>
        <family val="1"/>
      </rPr>
      <t xml:space="preserve">   </t>
    </r>
    <r>
      <rPr>
        <i/>
        <sz val="10"/>
        <color theme="1"/>
        <rFont val="Bookman Old Style"/>
        <family val="1"/>
      </rPr>
      <t>SAS Sistema alternativo de saneamiento, Ej: Cámara séptica, pozo absorbente.</t>
    </r>
  </si>
  <si>
    <r>
      <t>(12.2)</t>
    </r>
    <r>
      <rPr>
        <i/>
        <sz val="10"/>
        <color theme="1"/>
        <rFont val="Times New Roman"/>
        <family val="1"/>
      </rPr>
      <t xml:space="preserve">   </t>
    </r>
    <r>
      <rPr>
        <i/>
        <sz val="10"/>
        <color theme="1"/>
        <rFont val="Bookman Old Style"/>
        <family val="1"/>
      </rPr>
      <t>Cuerpo receptor, descarga al rio, lago, suelo</t>
    </r>
  </si>
  <si>
    <t>1.2.  Responsables del llenado de los formularios de fiscalización técnica y económica de SARH por parte de la EPSA</t>
  </si>
  <si>
    <t>Correo electronico</t>
  </si>
  <si>
    <r>
      <t xml:space="preserve">Columnas llenadas por la AAPS: </t>
    </r>
    <r>
      <rPr>
        <sz val="11"/>
        <color theme="1"/>
        <rFont val="Calibri"/>
        <family val="2"/>
        <scheme val="minor"/>
      </rPr>
      <t>Si la información proporcionada por la AAPS no coincide con los registros de la EPSA favor modificar el dato:</t>
    </r>
  </si>
  <si>
    <t>Notas (1) : La EPSA deberá adjuntar una lista de los usuarios con los que firmo convenio en la gestion fiscalizada</t>
  </si>
  <si>
    <t>Nuevos SARH identificados (1º notificacion para regularizacion entregada)</t>
  </si>
  <si>
    <t>Cantidad de SARH no vigentes a la presente gestion (2)</t>
  </si>
  <si>
    <t>Notas (2) : SARH regularizados pero con autorizacion vencida, a la fecha de corte de la fiscalizacion.</t>
  </si>
  <si>
    <t xml:space="preserve">Descarga a (12):
- Alcantarillado
- S.A.S. (12.1)
- Cuerpo Receptor (12.2)
</t>
  </si>
  <si>
    <t>N.R.: No Reporta</t>
  </si>
  <si>
    <t>N.C.: No calculado</t>
  </si>
  <si>
    <t>(6) debera detallar el monto de dinero previsto en el PESFA en su cronograma financiero</t>
  </si>
  <si>
    <r>
      <t>Total Facturado</t>
    </r>
    <r>
      <rPr>
        <b/>
        <sz val="11"/>
        <color rgb="FF000000"/>
        <rFont val="Calibri"/>
        <family val="2"/>
        <scheme val="minor"/>
      </rPr>
      <t xml:space="preserve"> (4) Bs </t>
    </r>
  </si>
  <si>
    <t>Gestion:</t>
  </si>
  <si>
    <t>GESTION:</t>
  </si>
  <si>
    <t>Volumen obtenido como promedio de los consumos mensuales de la industria  en una gestiónen m3/mes</t>
  </si>
  <si>
    <t>Municipio donde se encuentra la oficina central</t>
  </si>
  <si>
    <r>
      <t xml:space="preserve">4.1 Planilla registro de información técnica del SARH: </t>
    </r>
    <r>
      <rPr>
        <sz val="11"/>
        <color theme="1"/>
        <rFont val="Calibri"/>
        <family val="2"/>
        <scheme val="minor"/>
      </rPr>
      <t>Deberá incluir todos los SARH regularizados (Acumulado). La informacion técnica deberá ser la recopilada en la gestion fiscalizada.</t>
    </r>
  </si>
  <si>
    <t>Cantidad de SARH con autorizacion vigente a la presente gestion</t>
  </si>
  <si>
    <t>Dato obtenido de la Base de Datos SARH oficial a partir de la RAR</t>
  </si>
  <si>
    <t>Realiza pretratamiento a las aguas residuales (SI/NO)</t>
  </si>
  <si>
    <t>(4) Ingresar el dato de Total Facturado de la gestión fiscalizada</t>
  </si>
  <si>
    <t>Total facturado por tarifa SARH en la gestion fiscalizada (4)</t>
  </si>
  <si>
    <t>Monto proyectado ingresos en PESFA para la gestión fiscalizada (6)</t>
  </si>
  <si>
    <t>LOGO EPSA</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</si>
</sst>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 _€_-;\-* #,##0.00\ _€_-;_-* &quot;-&quot;??\ _€_-;_-@_-"/>
    <numFmt numFmtId="165" formatCode="#,##0.0"/>
    <numFmt numFmtId="166" formatCode="0.0"/>
    <numFmt numFmtId="167" formatCode="0.0%"/>
    <numFmt numFmtId="168" formatCode="&quot;$b&quot;#,##0.00"/>
  </numFmts>
  <fonts count="36" x14ac:knownFonts="1">
    <font>
      <sz val="11"/>
      <color theme="1"/>
      <name val="Calibri"/>
      <family val="2"/>
      <scheme val="minor"/>
    </font>
    <font>
      <sz val="11"/>
      <color indexed="8"/>
      <name val="Calibri"/>
      <family val="2"/>
    </font>
    <font>
      <sz val="10"/>
      <name val="Arial"/>
      <family val="2"/>
    </font>
    <font>
      <i/>
      <sz val="10"/>
      <name val="Arial"/>
      <family val="2"/>
    </font>
    <font>
      <b/>
      <sz val="10"/>
      <name val="Arial"/>
      <family val="2"/>
    </font>
    <font>
      <b/>
      <sz val="11"/>
      <name val="Verdana"/>
      <family val="2"/>
    </font>
    <font>
      <b/>
      <sz val="8"/>
      <color indexed="81"/>
      <name val="Tahoma"/>
      <family val="2"/>
    </font>
    <font>
      <sz val="8"/>
      <color indexed="81"/>
      <name val="Tahoma"/>
      <family val="2"/>
    </font>
    <font>
      <b/>
      <sz val="10"/>
      <color indexed="24"/>
      <name val="Arial"/>
      <family val="2"/>
    </font>
    <font>
      <b/>
      <sz val="12"/>
      <color indexed="24"/>
      <name val="Arial"/>
      <family val="2"/>
    </font>
    <font>
      <b/>
      <i/>
      <u/>
      <sz val="10"/>
      <color indexed="24"/>
      <name val="Times New Roman"/>
      <family val="1"/>
    </font>
    <font>
      <sz val="11"/>
      <color theme="1"/>
      <name val="Calibri"/>
      <family val="2"/>
      <scheme val="minor"/>
    </font>
    <font>
      <b/>
      <sz val="11"/>
      <color theme="0"/>
      <name val="Calibri"/>
      <family val="2"/>
      <scheme val="minor"/>
    </font>
    <font>
      <u/>
      <sz val="9.9"/>
      <color theme="10"/>
      <name val="Calibri"/>
      <family val="2"/>
    </font>
    <font>
      <b/>
      <sz val="11"/>
      <color theme="1"/>
      <name val="Calibri"/>
      <family val="2"/>
      <scheme val="minor"/>
    </font>
    <font>
      <b/>
      <sz val="9"/>
      <color theme="0"/>
      <name val="Calibri"/>
      <family val="2"/>
      <scheme val="minor"/>
    </font>
    <font>
      <b/>
      <sz val="12"/>
      <color theme="1"/>
      <name val="Arial"/>
      <family val="2"/>
    </font>
    <font>
      <b/>
      <sz val="12"/>
      <color theme="1"/>
      <name val="Calibri"/>
      <family val="2"/>
      <scheme val="minor"/>
    </font>
    <font>
      <sz val="8"/>
      <color theme="1"/>
      <name val="Calibri"/>
      <family val="2"/>
      <scheme val="minor"/>
    </font>
    <font>
      <sz val="9"/>
      <color theme="1"/>
      <name val="Calibri"/>
      <family val="2"/>
      <scheme val="minor"/>
    </font>
    <font>
      <b/>
      <sz val="10"/>
      <color theme="1"/>
      <name val="Calibri"/>
      <family val="2"/>
      <scheme val="minor"/>
    </font>
    <font>
      <sz val="8"/>
      <name val="Calibri"/>
      <family val="2"/>
      <scheme val="minor"/>
    </font>
    <font>
      <sz val="11"/>
      <color theme="1"/>
      <name val="Cambria"/>
      <family val="1"/>
      <scheme val="major"/>
    </font>
    <font>
      <sz val="9"/>
      <color indexed="81"/>
      <name val="Tahoma"/>
      <family val="2"/>
    </font>
    <font>
      <b/>
      <sz val="8"/>
      <color theme="1"/>
      <name val="Calibri"/>
      <family val="2"/>
      <scheme val="minor"/>
    </font>
    <font>
      <sz val="10"/>
      <color theme="1"/>
      <name val="Calibri"/>
      <family val="2"/>
      <scheme val="minor"/>
    </font>
    <font>
      <b/>
      <sz val="16"/>
      <color theme="1"/>
      <name val="Calibri"/>
      <family val="2"/>
      <scheme val="minor"/>
    </font>
    <font>
      <i/>
      <sz val="10"/>
      <color theme="1"/>
      <name val="Bookman Old Style"/>
      <family val="1"/>
    </font>
    <font>
      <i/>
      <sz val="10"/>
      <color theme="1"/>
      <name val="Times New Roman"/>
      <family val="1"/>
    </font>
    <font>
      <b/>
      <sz val="11"/>
      <color rgb="FF000000"/>
      <name val="Calibri"/>
      <family val="2"/>
      <scheme val="minor"/>
    </font>
    <font>
      <sz val="11"/>
      <color rgb="FF000000"/>
      <name val="Calibri"/>
      <family val="2"/>
      <scheme val="minor"/>
    </font>
    <font>
      <sz val="10"/>
      <color rgb="FF000000"/>
      <name val="Calibri"/>
      <family val="2"/>
      <scheme val="minor"/>
    </font>
    <font>
      <u/>
      <sz val="11"/>
      <color theme="10"/>
      <name val="Calibri"/>
      <family val="2"/>
      <scheme val="minor"/>
    </font>
    <font>
      <sz val="11"/>
      <name val="Calibri"/>
      <family val="2"/>
      <scheme val="minor"/>
    </font>
    <font>
      <i/>
      <sz val="11"/>
      <color theme="1"/>
      <name val="Cambria"/>
      <family val="1"/>
      <scheme val="major"/>
    </font>
    <font>
      <i/>
      <sz val="11"/>
      <color theme="1"/>
      <name val="Calibri"/>
      <family val="2"/>
      <scheme val="minor"/>
    </font>
  </fonts>
  <fills count="16">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11"/>
        <bgColor indexed="64"/>
      </patternFill>
    </fill>
    <fill>
      <patternFill patternType="solid">
        <fgColor theme="4" tint="0.79998168889431442"/>
        <bgColor indexed="64"/>
      </patternFill>
    </fill>
    <fill>
      <patternFill patternType="solid">
        <fgColor theme="3"/>
        <bgColor indexed="64"/>
      </patternFill>
    </fill>
    <fill>
      <patternFill patternType="solid">
        <fgColor rgb="FF7030A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59999389629810485"/>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0" fontId="8" fillId="0" borderId="0" applyProtection="0"/>
    <xf numFmtId="0" fontId="9" fillId="0" borderId="0" applyProtection="0"/>
    <xf numFmtId="0" fontId="10" fillId="0" borderId="0" applyProtection="0"/>
    <xf numFmtId="0" fontId="13" fillId="0" borderId="0" applyNumberFormat="0" applyFill="0" applyBorder="0" applyAlignment="0" applyProtection="0">
      <alignment vertical="top"/>
      <protection locked="0"/>
    </xf>
    <xf numFmtId="165" fontId="2" fillId="0" borderId="0" applyFont="0" applyFill="0" applyBorder="0" applyAlignment="0" applyProtection="0"/>
    <xf numFmtId="164" fontId="11" fillId="0" borderId="0" applyFont="0" applyFill="0" applyBorder="0" applyAlignment="0" applyProtection="0"/>
    <xf numFmtId="0" fontId="2" fillId="0" borderId="0"/>
    <xf numFmtId="0" fontId="2" fillId="0" borderId="0"/>
    <xf numFmtId="9" fontId="1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32" fillId="0" borderId="0" applyNumberFormat="0" applyFill="0" applyBorder="0" applyAlignment="0" applyProtection="0"/>
  </cellStyleXfs>
  <cellXfs count="258">
    <xf numFmtId="0" fontId="0" fillId="0" borderId="0" xfId="0"/>
    <xf numFmtId="0" fontId="0" fillId="0" borderId="1" xfId="0" applyFill="1" applyBorder="1"/>
    <xf numFmtId="0" fontId="14" fillId="0" borderId="0" xfId="0" applyFont="1"/>
    <xf numFmtId="0" fontId="0" fillId="0" borderId="0" xfId="0" applyFont="1"/>
    <xf numFmtId="0" fontId="0" fillId="0" borderId="1" xfId="0" applyBorder="1"/>
    <xf numFmtId="4" fontId="0" fillId="5" borderId="1" xfId="0" applyNumberFormat="1" applyFill="1" applyBorder="1"/>
    <xf numFmtId="0" fontId="12" fillId="6"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2" fillId="6" borderId="2" xfId="0" applyFont="1" applyFill="1" applyBorder="1" applyAlignment="1">
      <alignment horizontal="center" vertical="center"/>
    </xf>
    <xf numFmtId="0" fontId="12" fillId="0" borderId="0" xfId="0" applyFont="1" applyFill="1" applyBorder="1" applyAlignment="1">
      <alignment horizontal="center" vertical="center"/>
    </xf>
    <xf numFmtId="0" fontId="3" fillId="0" borderId="0" xfId="7" applyFont="1" applyAlignment="1" applyProtection="1">
      <protection hidden="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9" fontId="11" fillId="0" borderId="0" xfId="12" applyFont="1"/>
    <xf numFmtId="0" fontId="4" fillId="2" borderId="1" xfId="0" applyFont="1" applyFill="1" applyBorder="1" applyAlignment="1">
      <alignment horizontal="center" vertical="center" wrapText="1"/>
    </xf>
    <xf numFmtId="2" fontId="0" fillId="0" borderId="0" xfId="0" applyNumberFormat="1"/>
    <xf numFmtId="0" fontId="5" fillId="0" borderId="1" xfId="0" applyFont="1" applyBorder="1" applyAlignment="1">
      <alignment horizontal="center" vertical="center"/>
    </xf>
    <xf numFmtId="0" fontId="4" fillId="3" borderId="1" xfId="0" applyFont="1" applyFill="1" applyBorder="1" applyAlignment="1">
      <alignment horizontal="center" vertical="center"/>
    </xf>
    <xf numFmtId="0" fontId="0" fillId="0" borderId="0" xfId="0" applyFont="1" applyAlignment="1">
      <alignment horizontal="center"/>
    </xf>
    <xf numFmtId="9" fontId="0" fillId="0" borderId="0" xfId="0" applyNumberFormat="1" applyFill="1"/>
    <xf numFmtId="2" fontId="0" fillId="7" borderId="0" xfId="0" applyNumberFormat="1" applyFill="1"/>
    <xf numFmtId="0" fontId="14" fillId="0" borderId="1" xfId="0" applyFont="1" applyBorder="1" applyAlignment="1">
      <alignment horizontal="center" vertical="center"/>
    </xf>
    <xf numFmtId="0" fontId="4" fillId="8" borderId="1" xfId="0" applyFont="1" applyFill="1" applyBorder="1" applyAlignment="1">
      <alignment horizontal="center" vertical="center"/>
    </xf>
    <xf numFmtId="0" fontId="4" fillId="4" borderId="1" xfId="0" applyFont="1" applyFill="1" applyBorder="1" applyAlignment="1">
      <alignment horizontal="center" vertical="center"/>
    </xf>
    <xf numFmtId="0" fontId="16" fillId="0" borderId="0" xfId="0" applyFont="1" applyAlignment="1">
      <alignment horizontal="center"/>
    </xf>
    <xf numFmtId="0" fontId="17" fillId="0" borderId="2" xfId="0" applyFont="1" applyBorder="1"/>
    <xf numFmtId="0" fontId="0" fillId="0" borderId="4" xfId="0" applyBorder="1"/>
    <xf numFmtId="0" fontId="0" fillId="0" borderId="2" xfId="0" applyBorder="1"/>
    <xf numFmtId="0" fontId="17" fillId="0" borderId="1" xfId="0" applyFont="1" applyBorder="1"/>
    <xf numFmtId="0" fontId="17" fillId="0" borderId="0" xfId="0" applyFont="1"/>
    <xf numFmtId="0" fontId="0" fillId="9" borderId="1" xfId="0" applyFill="1" applyBorder="1" applyAlignment="1">
      <alignment horizontal="center"/>
    </xf>
    <xf numFmtId="0" fontId="18" fillId="9" borderId="1" xfId="0" applyFont="1" applyFill="1" applyBorder="1" applyAlignment="1">
      <alignment horizontal="center"/>
    </xf>
    <xf numFmtId="0" fontId="18" fillId="0" borderId="1" xfId="0" applyFont="1" applyBorder="1"/>
    <xf numFmtId="4" fontId="18" fillId="0" borderId="1" xfId="0" applyNumberFormat="1" applyFont="1" applyBorder="1"/>
    <xf numFmtId="0" fontId="18" fillId="9" borderId="3" xfId="0" applyFont="1" applyFill="1" applyBorder="1" applyAlignment="1">
      <alignment horizontal="center"/>
    </xf>
    <xf numFmtId="0" fontId="18" fillId="9" borderId="5" xfId="0" applyFont="1" applyFill="1" applyBorder="1" applyAlignment="1">
      <alignment horizontal="center"/>
    </xf>
    <xf numFmtId="0" fontId="18" fillId="9" borderId="6" xfId="0" applyFont="1" applyFill="1" applyBorder="1" applyAlignment="1">
      <alignment horizontal="center"/>
    </xf>
    <xf numFmtId="0" fontId="18" fillId="9" borderId="3" xfId="0" applyFont="1" applyFill="1" applyBorder="1" applyAlignment="1"/>
    <xf numFmtId="0" fontId="18" fillId="9" borderId="5" xfId="0" applyFont="1" applyFill="1" applyBorder="1" applyAlignment="1"/>
    <xf numFmtId="0" fontId="18" fillId="9" borderId="6" xfId="0" applyFont="1" applyFill="1" applyBorder="1"/>
    <xf numFmtId="0" fontId="18" fillId="9" borderId="1" xfId="0" applyFont="1" applyFill="1" applyBorder="1"/>
    <xf numFmtId="0" fontId="0" fillId="9" borderId="1" xfId="0" applyFill="1" applyBorder="1"/>
    <xf numFmtId="0" fontId="0" fillId="0" borderId="0" xfId="0" applyFill="1" applyBorder="1" applyAlignment="1">
      <alignment horizontal="center"/>
    </xf>
    <xf numFmtId="0" fontId="0" fillId="0" borderId="0" xfId="0" applyFill="1"/>
    <xf numFmtId="0" fontId="0" fillId="0" borderId="12" xfId="0" applyFill="1" applyBorder="1"/>
    <xf numFmtId="0" fontId="0" fillId="0" borderId="14" xfId="0" applyFill="1" applyBorder="1"/>
    <xf numFmtId="0" fontId="0" fillId="0" borderId="13" xfId="0" applyFill="1" applyBorder="1"/>
    <xf numFmtId="0" fontId="22" fillId="0" borderId="15" xfId="0" applyFont="1" applyFill="1" applyBorder="1"/>
    <xf numFmtId="0" fontId="22" fillId="0" borderId="0" xfId="0" applyFont="1" applyFill="1" applyBorder="1"/>
    <xf numFmtId="0" fontId="22" fillId="0" borderId="8" xfId="0" applyFont="1" applyFill="1" applyBorder="1"/>
    <xf numFmtId="0" fontId="22" fillId="0" borderId="0" xfId="0" applyFont="1" applyFill="1"/>
    <xf numFmtId="0" fontId="0" fillId="0" borderId="15" xfId="0" applyFill="1" applyBorder="1"/>
    <xf numFmtId="0" fontId="0" fillId="0" borderId="0" xfId="0" applyFill="1" applyBorder="1"/>
    <xf numFmtId="0" fontId="0" fillId="0" borderId="8" xfId="0" applyFill="1" applyBorder="1"/>
    <xf numFmtId="0" fontId="14" fillId="0" borderId="0" xfId="0" applyFont="1" applyFill="1" applyBorder="1"/>
    <xf numFmtId="0" fontId="0" fillId="0" borderId="0" xfId="0" applyFill="1" applyBorder="1" applyAlignment="1">
      <alignment vertical="center"/>
    </xf>
    <xf numFmtId="0" fontId="0" fillId="0" borderId="0" xfId="0" applyFill="1" applyBorder="1" applyAlignment="1">
      <alignment horizontal="right"/>
    </xf>
    <xf numFmtId="0" fontId="0" fillId="0" borderId="1" xfId="0" applyFill="1" applyBorder="1" applyAlignment="1">
      <alignment horizontal="right"/>
    </xf>
    <xf numFmtId="0" fontId="0" fillId="0" borderId="10" xfId="0" applyFill="1" applyBorder="1"/>
    <xf numFmtId="0" fontId="0" fillId="0" borderId="11" xfId="0" applyFill="1" applyBorder="1"/>
    <xf numFmtId="0" fontId="0" fillId="0" borderId="9" xfId="0" applyFill="1" applyBorder="1"/>
    <xf numFmtId="0" fontId="24" fillId="0" borderId="0" xfId="0" applyFont="1" applyFill="1" applyAlignment="1">
      <alignment vertical="top"/>
    </xf>
    <xf numFmtId="0" fontId="14" fillId="0" borderId="1" xfId="0" applyFont="1" applyFill="1" applyBorder="1" applyAlignment="1">
      <alignment horizontal="center" vertical="center"/>
    </xf>
    <xf numFmtId="0" fontId="0" fillId="0" borderId="8" xfId="0" applyFill="1" applyBorder="1" applyAlignment="1">
      <alignment horizontal="center"/>
    </xf>
    <xf numFmtId="0" fontId="0" fillId="0" borderId="1" xfId="0" applyFill="1" applyBorder="1" applyAlignment="1">
      <alignment horizontal="center" vertical="center"/>
    </xf>
    <xf numFmtId="0" fontId="14" fillId="0" borderId="1" xfId="0" applyFont="1" applyFill="1" applyBorder="1" applyAlignment="1">
      <alignment horizontal="center" vertical="top"/>
    </xf>
    <xf numFmtId="0" fontId="0" fillId="0" borderId="1" xfId="0" applyFill="1" applyBorder="1" applyAlignment="1">
      <alignment horizontal="center" vertical="top"/>
    </xf>
    <xf numFmtId="0" fontId="0" fillId="0" borderId="1" xfId="0" applyFill="1" applyBorder="1" applyAlignment="1">
      <alignment vertical="top"/>
    </xf>
    <xf numFmtId="0" fontId="0" fillId="0" borderId="2" xfId="0" applyFill="1" applyBorder="1" applyAlignment="1">
      <alignment vertical="top"/>
    </xf>
    <xf numFmtId="0" fontId="0" fillId="0" borderId="7" xfId="0" applyFill="1" applyBorder="1" applyAlignment="1">
      <alignment vertical="top"/>
    </xf>
    <xf numFmtId="0" fontId="0" fillId="0" borderId="4" xfId="0" applyFill="1" applyBorder="1" applyAlignment="1">
      <alignment vertical="top"/>
    </xf>
    <xf numFmtId="0" fontId="0" fillId="0" borderId="15" xfId="0" applyFill="1" applyBorder="1" applyAlignment="1">
      <alignment vertical="center"/>
    </xf>
    <xf numFmtId="0" fontId="0" fillId="0" borderId="8" xfId="0" applyFill="1" applyBorder="1" applyAlignment="1">
      <alignment vertical="center"/>
    </xf>
    <xf numFmtId="0" fontId="0" fillId="0" borderId="0" xfId="0" applyFill="1" applyAlignment="1">
      <alignment vertical="center"/>
    </xf>
    <xf numFmtId="0" fontId="0" fillId="0" borderId="1" xfId="0" applyFill="1" applyBorder="1" applyAlignment="1">
      <alignment vertical="center"/>
    </xf>
    <xf numFmtId="49" fontId="19" fillId="0" borderId="0" xfId="0" applyNumberFormat="1" applyFont="1" applyFill="1" applyBorder="1" applyAlignment="1"/>
    <xf numFmtId="49" fontId="19" fillId="0" borderId="11" xfId="0" applyNumberFormat="1" applyFont="1" applyFill="1" applyBorder="1" applyAlignment="1"/>
    <xf numFmtId="0" fontId="0" fillId="0" borderId="0" xfId="0" applyFont="1" applyFill="1"/>
    <xf numFmtId="0" fontId="14" fillId="0" borderId="0" xfId="0" applyFont="1" applyFill="1" applyBorder="1" applyAlignment="1">
      <alignment vertical="top" wrapText="1"/>
    </xf>
    <xf numFmtId="0" fontId="14" fillId="0" borderId="8" xfId="0" applyFont="1" applyFill="1" applyBorder="1" applyAlignment="1">
      <alignment vertical="top" wrapText="1"/>
    </xf>
    <xf numFmtId="0" fontId="14" fillId="0" borderId="0" xfId="0" applyFont="1" applyFill="1" applyAlignment="1"/>
    <xf numFmtId="0" fontId="14" fillId="0" borderId="0" xfId="0" applyFont="1" applyFill="1"/>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1" xfId="0" applyFont="1" applyFill="1" applyBorder="1" applyAlignment="1">
      <alignment vertical="center" wrapText="1"/>
    </xf>
    <xf numFmtId="0" fontId="31" fillId="0" borderId="0" xfId="0" applyFont="1" applyFill="1" applyBorder="1" applyAlignment="1">
      <alignment horizontal="left" vertical="center"/>
    </xf>
    <xf numFmtId="0" fontId="25" fillId="0" borderId="0" xfId="0" applyFont="1" applyFill="1"/>
    <xf numFmtId="0" fontId="0" fillId="0" borderId="0" xfId="0" applyFont="1" applyFill="1" applyAlignment="1">
      <alignment vertical="center"/>
    </xf>
    <xf numFmtId="0" fontId="0" fillId="0" borderId="1" xfId="0" applyFont="1" applyFill="1" applyBorder="1" applyAlignment="1">
      <alignment horizontal="center" vertical="center"/>
    </xf>
    <xf numFmtId="0" fontId="0" fillId="0" borderId="0" xfId="0" applyFill="1" applyAlignment="1">
      <alignment horizontal="center" vertical="center" wrapText="1"/>
    </xf>
    <xf numFmtId="0" fontId="0" fillId="0" borderId="0" xfId="0" applyFill="1" applyAlignment="1">
      <alignment vertical="center" wrapText="1"/>
    </xf>
    <xf numFmtId="0" fontId="0" fillId="0" borderId="0" xfId="0" applyFill="1" applyBorder="1" applyAlignment="1">
      <alignment horizontal="center" vertical="center" wrapText="1"/>
    </xf>
    <xf numFmtId="49" fontId="0" fillId="0" borderId="0" xfId="0" applyNumberFormat="1" applyFill="1" applyAlignment="1">
      <alignment horizontal="left"/>
    </xf>
    <xf numFmtId="0" fontId="14" fillId="0" borderId="0" xfId="0" applyFont="1" applyFill="1" applyAlignment="1">
      <alignment horizontal="left" vertical="center"/>
    </xf>
    <xf numFmtId="0" fontId="0" fillId="0" borderId="0" xfId="0" applyFill="1" applyBorder="1" applyAlignment="1">
      <alignment horizontal="center"/>
    </xf>
    <xf numFmtId="0" fontId="25" fillId="0" borderId="1" xfId="0" applyFont="1" applyFill="1" applyBorder="1" applyAlignment="1">
      <alignment vertical="center" wrapText="1"/>
    </xf>
    <xf numFmtId="0" fontId="25" fillId="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1" borderId="1" xfId="0" applyFont="1" applyFill="1" applyBorder="1" applyAlignment="1">
      <alignment horizontal="center" vertical="center" wrapText="1"/>
    </xf>
    <xf numFmtId="49" fontId="0" fillId="11" borderId="0" xfId="0" applyNumberFormat="1" applyFill="1" applyAlignment="1">
      <alignment horizontal="center"/>
    </xf>
    <xf numFmtId="0" fontId="0" fillId="11" borderId="0" xfId="0" applyFill="1"/>
    <xf numFmtId="49" fontId="0" fillId="10" borderId="0" xfId="0" applyNumberFormat="1" applyFill="1" applyAlignment="1">
      <alignment horizontal="center"/>
    </xf>
    <xf numFmtId="0" fontId="31" fillId="0" borderId="0" xfId="0" applyFont="1" applyFill="1" applyBorder="1" applyAlignment="1">
      <alignment horizontal="left" vertical="center"/>
    </xf>
    <xf numFmtId="0" fontId="25" fillId="0" borderId="0" xfId="0" applyFont="1" applyFill="1" applyBorder="1" applyAlignment="1">
      <alignment horizontal="left"/>
    </xf>
    <xf numFmtId="0" fontId="0" fillId="0" borderId="0" xfId="0" applyFill="1" applyBorder="1" applyAlignment="1">
      <alignment horizontal="left"/>
    </xf>
    <xf numFmtId="2" fontId="30" fillId="0" borderId="1" xfId="0" applyNumberFormat="1" applyFont="1" applyFill="1" applyBorder="1" applyAlignment="1">
      <alignment vertical="center" wrapText="1"/>
    </xf>
    <xf numFmtId="2" fontId="0" fillId="0" borderId="1" xfId="0" applyNumberFormat="1" applyFont="1" applyFill="1" applyBorder="1" applyAlignment="1">
      <alignment vertical="center"/>
    </xf>
    <xf numFmtId="168" fontId="30" fillId="0" borderId="1" xfId="0" applyNumberFormat="1" applyFont="1" applyFill="1" applyBorder="1" applyAlignment="1">
      <alignment vertical="center" wrapText="1"/>
    </xf>
    <xf numFmtId="0" fontId="0" fillId="10" borderId="1" xfId="0" applyFont="1" applyFill="1" applyBorder="1" applyAlignment="1">
      <alignment horizontal="center" vertical="center" wrapText="1"/>
    </xf>
    <xf numFmtId="0" fontId="0" fillId="0" borderId="0" xfId="0" applyFill="1" applyBorder="1" applyAlignment="1">
      <alignment horizontal="center"/>
    </xf>
    <xf numFmtId="0" fontId="0" fillId="0" borderId="0" xfId="0" applyFill="1" applyBorder="1" applyAlignment="1">
      <alignment vertical="top"/>
    </xf>
    <xf numFmtId="0" fontId="25" fillId="0" borderId="0" xfId="0" applyFont="1" applyFill="1" applyBorder="1" applyAlignment="1">
      <alignment horizontal="left" vertical="top"/>
    </xf>
    <xf numFmtId="0" fontId="0" fillId="0" borderId="0" xfId="0" applyFill="1" applyAlignment="1">
      <alignment horizontal="center"/>
    </xf>
    <xf numFmtId="0" fontId="0" fillId="0" borderId="0" xfId="0" applyFill="1" applyAlignment="1">
      <alignment horizontal="right"/>
    </xf>
    <xf numFmtId="2" fontId="33" fillId="0" borderId="1" xfId="0" applyNumberFormat="1" applyFont="1" applyFill="1" applyBorder="1" applyAlignment="1">
      <alignment vertical="center" wrapText="1"/>
    </xf>
    <xf numFmtId="0" fontId="14" fillId="0" borderId="1" xfId="0" applyFont="1" applyFill="1" applyBorder="1" applyAlignment="1">
      <alignment horizontal="center" vertical="center"/>
    </xf>
    <xf numFmtId="0" fontId="0" fillId="0" borderId="0" xfId="0" applyFill="1" applyBorder="1" applyAlignment="1">
      <alignment horizontal="center" vertical="center"/>
    </xf>
    <xf numFmtId="0" fontId="29" fillId="0" borderId="1"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0" fillId="0" borderId="1" xfId="0" applyNumberFormat="1" applyFill="1" applyBorder="1" applyAlignment="1">
      <alignment horizontal="center" vertical="center"/>
    </xf>
    <xf numFmtId="0" fontId="29"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xf numFmtId="0" fontId="34" fillId="0" borderId="12"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5" xfId="0" applyFont="1" applyFill="1" applyBorder="1" applyAlignment="1">
      <alignment horizontal="center" vertical="center"/>
    </xf>
    <xf numFmtId="0" fontId="34" fillId="0" borderId="8"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9" xfId="0" applyFont="1" applyFill="1" applyBorder="1" applyAlignment="1">
      <alignment horizontal="center" vertical="center"/>
    </xf>
    <xf numFmtId="0" fontId="25" fillId="0" borderId="2"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32" fillId="0" borderId="1" xfId="13" applyFill="1" applyBorder="1" applyAlignment="1">
      <alignment horizontal="center" vertical="center" wrapText="1"/>
    </xf>
    <xf numFmtId="0" fontId="25"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4" xfId="0" applyFill="1" applyBorder="1" applyAlignment="1">
      <alignment horizontal="center" vertical="center"/>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0" fontId="14" fillId="0" borderId="7" xfId="0" applyFont="1" applyFill="1" applyBorder="1" applyAlignment="1">
      <alignment horizontal="center" vertical="center"/>
    </xf>
    <xf numFmtId="0" fontId="0" fillId="0" borderId="0" xfId="0" applyFill="1" applyBorder="1" applyAlignment="1">
      <alignment horizontal="left" vertical="center" wrapText="1"/>
    </xf>
    <xf numFmtId="0" fontId="0" fillId="0" borderId="8" xfId="0" applyFill="1" applyBorder="1" applyAlignment="1">
      <alignment horizontal="left" vertical="center" wrapText="1"/>
    </xf>
    <xf numFmtId="0" fontId="24" fillId="0" borderId="0" xfId="0" applyFont="1" applyFill="1" applyBorder="1" applyAlignment="1">
      <alignment horizontal="center" vertical="top" wrapText="1"/>
    </xf>
    <xf numFmtId="0" fontId="24" fillId="0" borderId="0" xfId="0" applyFont="1" applyFill="1" applyBorder="1" applyAlignment="1">
      <alignment horizontal="center" vertical="top"/>
    </xf>
    <xf numFmtId="0" fontId="17" fillId="15" borderId="19" xfId="0" applyFont="1" applyFill="1" applyBorder="1" applyAlignment="1">
      <alignment horizontal="center"/>
    </xf>
    <xf numFmtId="0" fontId="17" fillId="15" borderId="20" xfId="0" applyFont="1" applyFill="1" applyBorder="1" applyAlignment="1">
      <alignment horizontal="center"/>
    </xf>
    <xf numFmtId="0" fontId="17" fillId="0" borderId="0" xfId="0" applyFont="1" applyFill="1" applyBorder="1" applyAlignment="1">
      <alignment horizontal="center"/>
    </xf>
    <xf numFmtId="0" fontId="0" fillId="0" borderId="2" xfId="0" applyFill="1" applyBorder="1" applyAlignment="1">
      <alignment horizontal="center" vertical="center" wrapText="1"/>
    </xf>
    <xf numFmtId="11" fontId="0" fillId="0" borderId="2" xfId="0" applyNumberFormat="1" applyFill="1" applyBorder="1" applyAlignment="1">
      <alignment horizontal="center"/>
    </xf>
    <xf numFmtId="11" fontId="0" fillId="0" borderId="7" xfId="0" applyNumberFormat="1" applyFill="1" applyBorder="1" applyAlignment="1">
      <alignment horizontal="center"/>
    </xf>
    <xf numFmtId="11" fontId="0" fillId="0" borderId="4" xfId="0" applyNumberFormat="1" applyFill="1" applyBorder="1" applyAlignment="1">
      <alignment horizontal="center"/>
    </xf>
    <xf numFmtId="0" fontId="0" fillId="0" borderId="2" xfId="0" applyFill="1" applyBorder="1" applyAlignment="1">
      <alignment horizontal="left" vertical="center"/>
    </xf>
    <xf numFmtId="0" fontId="0" fillId="0" borderId="7" xfId="0" applyFill="1" applyBorder="1" applyAlignment="1">
      <alignment horizontal="left" vertical="center"/>
    </xf>
    <xf numFmtId="0" fontId="0" fillId="0" borderId="4" xfId="0" applyFill="1" applyBorder="1" applyAlignment="1">
      <alignment horizontal="left" vertical="center"/>
    </xf>
    <xf numFmtId="0" fontId="0" fillId="0" borderId="1" xfId="0" applyFill="1" applyBorder="1" applyAlignment="1">
      <alignment horizontal="left" vertical="center"/>
    </xf>
    <xf numFmtId="0" fontId="14" fillId="0" borderId="1" xfId="0" applyFont="1" applyFill="1" applyBorder="1" applyAlignment="1">
      <alignment horizontal="center" vertical="top"/>
    </xf>
    <xf numFmtId="0" fontId="14" fillId="0" borderId="2" xfId="0" applyFont="1" applyFill="1" applyBorder="1" applyAlignment="1">
      <alignment horizontal="center" vertical="top"/>
    </xf>
    <xf numFmtId="0" fontId="24" fillId="0" borderId="8" xfId="0" applyFont="1" applyFill="1" applyBorder="1" applyAlignment="1">
      <alignment horizontal="center" vertical="top" wrapText="1"/>
    </xf>
    <xf numFmtId="0" fontId="17" fillId="14" borderId="19" xfId="0" applyFont="1" applyFill="1" applyBorder="1" applyAlignment="1">
      <alignment horizontal="center"/>
    </xf>
    <xf numFmtId="0" fontId="17" fillId="14" borderId="20" xfId="0" applyFont="1" applyFill="1" applyBorder="1" applyAlignment="1">
      <alignment horizontal="center"/>
    </xf>
    <xf numFmtId="0" fontId="17" fillId="14" borderId="21" xfId="0" applyFont="1" applyFill="1" applyBorder="1" applyAlignment="1">
      <alignment horizontal="center"/>
    </xf>
    <xf numFmtId="0" fontId="17" fillId="0" borderId="8" xfId="0" applyFont="1" applyFill="1" applyBorder="1" applyAlignment="1">
      <alignment horizontal="center"/>
    </xf>
    <xf numFmtId="0" fontId="35" fillId="0" borderId="12" xfId="0" applyFont="1" applyFill="1" applyBorder="1" applyAlignment="1">
      <alignment horizontal="center" vertical="center"/>
    </xf>
    <xf numFmtId="0" fontId="35" fillId="0" borderId="13" xfId="0" applyFont="1" applyFill="1" applyBorder="1" applyAlignment="1">
      <alignment horizontal="center" vertical="center"/>
    </xf>
    <xf numFmtId="0" fontId="35" fillId="0" borderId="15" xfId="0" applyFont="1" applyFill="1" applyBorder="1" applyAlignment="1">
      <alignment horizontal="center" vertical="center"/>
    </xf>
    <xf numFmtId="0" fontId="35" fillId="0" borderId="8" xfId="0" applyFont="1" applyFill="1" applyBorder="1" applyAlignment="1">
      <alignment horizontal="center" vertical="center"/>
    </xf>
    <xf numFmtId="0" fontId="35" fillId="0" borderId="10" xfId="0" applyFont="1" applyFill="1" applyBorder="1" applyAlignment="1">
      <alignment horizontal="center" vertical="center"/>
    </xf>
    <xf numFmtId="0" fontId="35" fillId="0" borderId="9" xfId="0" applyFont="1" applyFill="1" applyBorder="1" applyAlignment="1">
      <alignment horizontal="center" vertical="center"/>
    </xf>
    <xf numFmtId="0" fontId="31" fillId="0" borderId="0" xfId="0" applyFont="1" applyFill="1" applyBorder="1" applyAlignment="1">
      <alignment horizontal="left" vertical="center"/>
    </xf>
    <xf numFmtId="11" fontId="0" fillId="0" borderId="2" xfId="0" applyNumberFormat="1" applyFont="1" applyFill="1" applyBorder="1" applyAlignment="1">
      <alignment horizontal="center"/>
    </xf>
    <xf numFmtId="11" fontId="0" fillId="0" borderId="7" xfId="0" applyNumberFormat="1" applyFont="1" applyFill="1" applyBorder="1" applyAlignment="1">
      <alignment horizontal="center"/>
    </xf>
    <xf numFmtId="11" fontId="0" fillId="0" borderId="4" xfId="0" applyNumberFormat="1" applyFont="1" applyFill="1" applyBorder="1" applyAlignment="1">
      <alignment horizontal="center"/>
    </xf>
    <xf numFmtId="0" fontId="0" fillId="0" borderId="2" xfId="0" applyFont="1" applyFill="1" applyBorder="1" applyAlignment="1">
      <alignment horizontal="left" vertical="center"/>
    </xf>
    <xf numFmtId="0" fontId="0" fillId="0" borderId="7" xfId="0" applyFont="1" applyFill="1" applyBorder="1" applyAlignment="1">
      <alignment horizontal="left" vertical="center"/>
    </xf>
    <xf numFmtId="0" fontId="0" fillId="0" borderId="4" xfId="0" applyFont="1" applyFill="1" applyBorder="1" applyAlignment="1">
      <alignment horizontal="left" vertical="center"/>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7" xfId="0" applyFont="1" applyFill="1" applyBorder="1" applyAlignment="1">
      <alignment horizontal="center" vertical="center" wrapText="1"/>
    </xf>
    <xf numFmtId="9" fontId="30" fillId="0" borderId="2" xfId="0" applyNumberFormat="1"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1" fillId="0" borderId="14" xfId="0" applyFont="1" applyFill="1" applyBorder="1" applyAlignment="1">
      <alignment horizontal="left" vertical="center"/>
    </xf>
    <xf numFmtId="0" fontId="14" fillId="13" borderId="19" xfId="0" applyFont="1" applyFill="1" applyBorder="1" applyAlignment="1">
      <alignment horizontal="center"/>
    </xf>
    <xf numFmtId="0" fontId="14" fillId="13" borderId="20" xfId="0" applyFont="1" applyFill="1" applyBorder="1" applyAlignment="1">
      <alignment horizontal="center"/>
    </xf>
    <xf numFmtId="0" fontId="14" fillId="13" borderId="21" xfId="0" applyFont="1" applyFill="1" applyBorder="1" applyAlignment="1">
      <alignment horizontal="center"/>
    </xf>
    <xf numFmtId="0" fontId="14" fillId="0" borderId="0" xfId="0" applyFont="1" applyFill="1" applyAlignment="1">
      <alignment horizontal="center"/>
    </xf>
    <xf numFmtId="0" fontId="29" fillId="0" borderId="1" xfId="0" applyFont="1" applyFill="1" applyBorder="1" applyAlignment="1">
      <alignment horizontal="center" vertical="center" wrapText="1"/>
    </xf>
    <xf numFmtId="0" fontId="30" fillId="0" borderId="1" xfId="0" applyFont="1" applyFill="1" applyBorder="1" applyAlignment="1">
      <alignment vertical="center" wrapText="1"/>
    </xf>
    <xf numFmtId="0" fontId="29" fillId="0" borderId="2" xfId="0" applyFont="1" applyFill="1" applyBorder="1" applyAlignment="1">
      <alignment horizontal="center" vertical="center" wrapText="1"/>
    </xf>
    <xf numFmtId="0" fontId="26" fillId="12" borderId="16" xfId="0" applyFont="1" applyFill="1" applyBorder="1" applyAlignment="1">
      <alignment horizontal="center" vertical="center"/>
    </xf>
    <xf numFmtId="0" fontId="26" fillId="12" borderId="17" xfId="0" applyFont="1" applyFill="1" applyBorder="1" applyAlignment="1">
      <alignment horizontal="center" vertical="center"/>
    </xf>
    <xf numFmtId="0" fontId="26" fillId="12" borderId="18" xfId="0" applyFont="1" applyFill="1" applyBorder="1" applyAlignment="1">
      <alignment horizontal="center" vertical="center"/>
    </xf>
    <xf numFmtId="0" fontId="34" fillId="0" borderId="3" xfId="0" applyFont="1" applyFill="1" applyBorder="1" applyAlignment="1">
      <alignment horizontal="center" vertical="center"/>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12" fillId="6" borderId="1" xfId="0" applyFont="1" applyFill="1" applyBorder="1" applyAlignment="1">
      <alignment horizontal="center" vertical="center"/>
    </xf>
    <xf numFmtId="0" fontId="14" fillId="0" borderId="1" xfId="0" applyFont="1" applyBorder="1" applyAlignment="1">
      <alignment horizontal="center" vertical="center" wrapText="1"/>
    </xf>
    <xf numFmtId="0" fontId="0" fillId="0" borderId="2" xfId="0" applyBorder="1" applyAlignment="1">
      <alignment horizontal="center"/>
    </xf>
    <xf numFmtId="0" fontId="0" fillId="0" borderId="7" xfId="0" applyBorder="1" applyAlignment="1">
      <alignment horizontal="center"/>
    </xf>
    <xf numFmtId="0" fontId="0" fillId="0" borderId="4" xfId="0" applyBorder="1" applyAlignment="1">
      <alignment horizontal="center"/>
    </xf>
    <xf numFmtId="167" fontId="14" fillId="0" borderId="1" xfId="12" applyNumberFormat="1" applyFont="1" applyBorder="1" applyAlignment="1">
      <alignment horizontal="center" vertical="center"/>
    </xf>
    <xf numFmtId="2"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2" fontId="0" fillId="0" borderId="3" xfId="0" applyNumberFormat="1" applyBorder="1" applyAlignment="1">
      <alignment horizontal="center" vertical="center"/>
    </xf>
    <xf numFmtId="2" fontId="0" fillId="0" borderId="5" xfId="0" applyNumberFormat="1" applyBorder="1" applyAlignment="1">
      <alignment horizontal="center" vertical="center"/>
    </xf>
    <xf numFmtId="2" fontId="0" fillId="0" borderId="6" xfId="0" applyNumberFormat="1" applyBorder="1" applyAlignment="1">
      <alignment horizontal="center" vertical="center"/>
    </xf>
    <xf numFmtId="9" fontId="0" fillId="0" borderId="1" xfId="0" applyNumberFormat="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166" fontId="14" fillId="0" borderId="1" xfId="0" applyNumberFormat="1" applyFont="1" applyBorder="1" applyAlignment="1">
      <alignment horizontal="center" vertical="center"/>
    </xf>
    <xf numFmtId="0" fontId="0" fillId="0" borderId="1" xfId="0" applyBorder="1" applyAlignment="1">
      <alignment horizontal="center"/>
    </xf>
    <xf numFmtId="0" fontId="0" fillId="0" borderId="0" xfId="0" applyFill="1" applyBorder="1" applyAlignment="1">
      <alignment horizontal="center"/>
    </xf>
    <xf numFmtId="2" fontId="14" fillId="0" borderId="1" xfId="9" applyNumberFormat="1" applyFont="1" applyBorder="1" applyAlignment="1">
      <alignment horizontal="center" vertical="center"/>
    </xf>
    <xf numFmtId="0" fontId="0" fillId="0" borderId="0" xfId="0" applyBorder="1" applyAlignment="1">
      <alignment horizontal="center"/>
    </xf>
    <xf numFmtId="0" fontId="0" fillId="0" borderId="1" xfId="0" applyBorder="1" applyAlignment="1">
      <alignment horizontal="center" vertical="center" wrapText="1"/>
    </xf>
    <xf numFmtId="167" fontId="14" fillId="0" borderId="1" xfId="0" applyNumberFormat="1" applyFont="1" applyBorder="1" applyAlignment="1">
      <alignment horizontal="center" vertical="center"/>
    </xf>
    <xf numFmtId="2" fontId="0" fillId="0" borderId="3" xfId="0" applyNumberFormat="1" applyBorder="1" applyAlignment="1">
      <alignment horizontal="center" vertical="center" wrapText="1"/>
    </xf>
    <xf numFmtId="2" fontId="0" fillId="0" borderId="5" xfId="0" applyNumberFormat="1" applyBorder="1" applyAlignment="1">
      <alignment horizontal="center" vertical="center" wrapText="1"/>
    </xf>
    <xf numFmtId="2" fontId="0" fillId="0" borderId="6" xfId="0" applyNumberFormat="1" applyBorder="1" applyAlignment="1">
      <alignment horizontal="center" vertical="center" wrapText="1"/>
    </xf>
    <xf numFmtId="9" fontId="14" fillId="0" borderId="1" xfId="12" applyFont="1" applyBorder="1" applyAlignment="1">
      <alignment horizontal="center" vertical="center"/>
    </xf>
    <xf numFmtId="0" fontId="4" fillId="2" borderId="1" xfId="0" quotePrefix="1" applyFont="1" applyFill="1" applyBorder="1" applyAlignment="1">
      <alignment horizontal="center" vertical="center" wrapText="1"/>
    </xf>
    <xf numFmtId="9" fontId="19" fillId="0" borderId="3" xfId="0" applyNumberFormat="1" applyFont="1" applyBorder="1" applyAlignment="1">
      <alignment horizontal="justify" vertical="center" wrapText="1"/>
    </xf>
    <xf numFmtId="9" fontId="19" fillId="0" borderId="5" xfId="0" applyNumberFormat="1" applyFont="1" applyBorder="1" applyAlignment="1">
      <alignment horizontal="justify" vertical="center" wrapText="1"/>
    </xf>
    <xf numFmtId="9" fontId="19" fillId="0" borderId="6" xfId="0" applyNumberFormat="1" applyFont="1" applyBorder="1" applyAlignment="1">
      <alignment horizontal="justify" vertical="center" wrapText="1"/>
    </xf>
    <xf numFmtId="9" fontId="19" fillId="0" borderId="1" xfId="0" applyNumberFormat="1" applyFont="1" applyBorder="1" applyAlignment="1">
      <alignment horizontal="center" vertical="center" wrapText="1"/>
    </xf>
    <xf numFmtId="2" fontId="14" fillId="0" borderId="1" xfId="0" applyNumberFormat="1" applyFont="1" applyFill="1" applyBorder="1" applyAlignment="1">
      <alignment horizontal="center" vertical="center"/>
    </xf>
    <xf numFmtId="0" fontId="19" fillId="0" borderId="3" xfId="0" applyFont="1" applyBorder="1" applyAlignment="1">
      <alignment horizontal="justify" vertical="center" wrapText="1"/>
    </xf>
    <xf numFmtId="0" fontId="19" fillId="0" borderId="5" xfId="0" applyFont="1" applyBorder="1" applyAlignment="1">
      <alignment horizontal="justify" vertical="center" wrapText="1"/>
    </xf>
    <xf numFmtId="0" fontId="19" fillId="0" borderId="6" xfId="0" applyFont="1" applyBorder="1" applyAlignment="1">
      <alignment horizontal="justify" vertical="center" wrapText="1"/>
    </xf>
    <xf numFmtId="0" fontId="18" fillId="9" borderId="3" xfId="0" applyFont="1" applyFill="1" applyBorder="1" applyAlignment="1">
      <alignment horizontal="center"/>
    </xf>
    <xf numFmtId="0" fontId="18" fillId="9" borderId="6" xfId="0" applyFont="1" applyFill="1" applyBorder="1" applyAlignment="1">
      <alignment horizontal="center"/>
    </xf>
    <xf numFmtId="0" fontId="14" fillId="5" borderId="0" xfId="0" applyFont="1" applyFill="1" applyBorder="1" applyAlignment="1">
      <alignment horizontal="center" vertical="center"/>
    </xf>
    <xf numFmtId="0" fontId="20" fillId="5" borderId="0" xfId="0" applyFont="1" applyFill="1" applyAlignment="1">
      <alignment horizontal="center" vertical="center"/>
    </xf>
    <xf numFmtId="0" fontId="16" fillId="0" borderId="0" xfId="0" applyFont="1" applyAlignment="1">
      <alignment horizontal="center"/>
    </xf>
    <xf numFmtId="0" fontId="0" fillId="0" borderId="2" xfId="0" applyBorder="1"/>
    <xf numFmtId="0" fontId="0" fillId="0" borderId="7" xfId="0" applyBorder="1"/>
    <xf numFmtId="0" fontId="0" fillId="0" borderId="4" xfId="0" applyBorder="1"/>
  </cellXfs>
  <cellStyles count="14">
    <cellStyle name="F3" xfId="1"/>
    <cellStyle name="F4" xfId="2"/>
    <cellStyle name="F6_Incachaca" xfId="3"/>
    <cellStyle name="Hipervínculo" xfId="13" builtinId="8"/>
    <cellStyle name="Hipervínculo 2" xfId="4"/>
    <cellStyle name="Millares 2" xfId="5"/>
    <cellStyle name="Millares 3" xfId="6"/>
    <cellStyle name="Normal" xfId="0" builtinId="0"/>
    <cellStyle name="Normal 2" xfId="7"/>
    <cellStyle name="Normal 3" xfId="8"/>
    <cellStyle name="Porcentaje" xfId="9" builtinId="5"/>
    <cellStyle name="Porcentual 2" xfId="10"/>
    <cellStyle name="Porcentual 3" xfId="11"/>
    <cellStyle name="Porcentual 4" xfId="12"/>
  </cellStyles>
  <dxfs count="9">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jpe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7" Type="http://schemas.openxmlformats.org/officeDocument/2006/relationships/image" Target="../media/image14.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7.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16.png"/></Relationships>
</file>

<file path=xl/drawings/_rels/drawing8.xml.rels><?xml version="1.0" encoding="UTF-8" standalone="yes"?>
<Relationships xmlns="http://schemas.openxmlformats.org/package/2006/relationships"><Relationship Id="rId1" Type="http://schemas.openxmlformats.org/officeDocument/2006/relationships/image" Target="../media/image18.png"/></Relationships>
</file>

<file path=xl/drawings/drawing1.xml><?xml version="1.0" encoding="utf-8"?>
<xdr:wsDr xmlns:xdr="http://schemas.openxmlformats.org/drawingml/2006/spreadsheetDrawing" xmlns:a="http://schemas.openxmlformats.org/drawingml/2006/main">
  <xdr:twoCellAnchor editAs="oneCell">
    <xdr:from>
      <xdr:col>1</xdr:col>
      <xdr:colOff>86678</xdr:colOff>
      <xdr:row>0</xdr:row>
      <xdr:rowOff>82869</xdr:rowOff>
    </xdr:from>
    <xdr:to>
      <xdr:col>3</xdr:col>
      <xdr:colOff>168275</xdr:colOff>
      <xdr:row>4</xdr:row>
      <xdr:rowOff>62549</xdr:rowOff>
    </xdr:to>
    <xdr:pic>
      <xdr:nvPicPr>
        <xdr:cNvPr id="2" name="Imagen 1" descr="C:\Users\gmonroy\Desktop\LINEA GRAFICA 2020\escudo oficial 2020.jpg">
          <a:extLst>
            <a:ext uri="{FF2B5EF4-FFF2-40B4-BE49-F238E27FC236}">
              <a16:creationId xmlns:a16="http://schemas.microsoft.com/office/drawing/2014/main" xmlns="" id="{7766CC8A-1848-4CBE-BC59-1632492CAE6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838" y="82869"/>
          <a:ext cx="1270317" cy="688340"/>
        </a:xfrm>
        <a:prstGeom prst="rect">
          <a:avLst/>
        </a:prstGeom>
        <a:noFill/>
        <a:ln>
          <a:noFill/>
        </a:ln>
      </xdr:spPr>
    </xdr:pic>
    <xdr:clientData/>
  </xdr:twoCellAnchor>
  <xdr:twoCellAnchor editAs="oneCell">
    <xdr:from>
      <xdr:col>4</xdr:col>
      <xdr:colOff>848394</xdr:colOff>
      <xdr:row>0</xdr:row>
      <xdr:rowOff>164980</xdr:rowOff>
    </xdr:from>
    <xdr:to>
      <xdr:col>6</xdr:col>
      <xdr:colOff>167227</xdr:colOff>
      <xdr:row>3</xdr:row>
      <xdr:rowOff>87496</xdr:rowOff>
    </xdr:to>
    <xdr:pic>
      <xdr:nvPicPr>
        <xdr:cNvPr id="3" name="Imagen 2" descr="C:\Users\gmonroy\Documents\LOGO AAPS\AAPS.png">
          <a:extLst>
            <a:ext uri="{FF2B5EF4-FFF2-40B4-BE49-F238E27FC236}">
              <a16:creationId xmlns:a16="http://schemas.microsoft.com/office/drawing/2014/main" xmlns="" id="{3FE1C44F-BE17-4BAA-9165-22A4B29A396C}"/>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0797"/>
        <a:stretch/>
      </xdr:blipFill>
      <xdr:spPr bwMode="auto">
        <a:xfrm>
          <a:off x="2894198" y="164980"/>
          <a:ext cx="1174138" cy="477451"/>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63818</xdr:colOff>
      <xdr:row>0</xdr:row>
      <xdr:rowOff>59374</xdr:rowOff>
    </xdr:from>
    <xdr:to>
      <xdr:col>3</xdr:col>
      <xdr:colOff>145415</xdr:colOff>
      <xdr:row>4</xdr:row>
      <xdr:rowOff>43499</xdr:rowOff>
    </xdr:to>
    <xdr:pic>
      <xdr:nvPicPr>
        <xdr:cNvPr id="2" name="Imagen 1" descr="C:\Users\gmonroy\Desktop\LINEA GRAFICA 2020\escudo oficial 2020.jpg">
          <a:extLst>
            <a:ext uri="{FF2B5EF4-FFF2-40B4-BE49-F238E27FC236}">
              <a16:creationId xmlns:a16="http://schemas.microsoft.com/office/drawing/2014/main" xmlns="" id="{E88A0C63-B3FE-492E-BC78-B2AEB914FFD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8" y="59374"/>
          <a:ext cx="1270317" cy="692785"/>
        </a:xfrm>
        <a:prstGeom prst="rect">
          <a:avLst/>
        </a:prstGeom>
        <a:noFill/>
        <a:ln>
          <a:noFill/>
        </a:ln>
      </xdr:spPr>
    </xdr:pic>
    <xdr:clientData/>
  </xdr:twoCellAnchor>
  <xdr:twoCellAnchor editAs="oneCell">
    <xdr:from>
      <xdr:col>4</xdr:col>
      <xdr:colOff>696310</xdr:colOff>
      <xdr:row>1</xdr:row>
      <xdr:rowOff>65690</xdr:rowOff>
    </xdr:from>
    <xdr:to>
      <xdr:col>6</xdr:col>
      <xdr:colOff>346448</xdr:colOff>
      <xdr:row>3</xdr:row>
      <xdr:rowOff>172794</xdr:rowOff>
    </xdr:to>
    <xdr:pic>
      <xdr:nvPicPr>
        <xdr:cNvPr id="4" name="Imagen 3" descr="C:\Users\gmonroy\Documents\LOGO AAPS\AAPS.png">
          <a:extLst>
            <a:ext uri="{FF2B5EF4-FFF2-40B4-BE49-F238E27FC236}">
              <a16:creationId xmlns:a16="http://schemas.microsoft.com/office/drawing/2014/main" xmlns="" id="{A447B1A3-45B1-4999-B54B-34648524EC88}"/>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0797"/>
        <a:stretch/>
      </xdr:blipFill>
      <xdr:spPr bwMode="auto">
        <a:xfrm>
          <a:off x="2610835" y="256190"/>
          <a:ext cx="1174138" cy="469054"/>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102253</xdr:colOff>
      <xdr:row>0</xdr:row>
      <xdr:rowOff>110435</xdr:rowOff>
    </xdr:from>
    <xdr:to>
      <xdr:col>2</xdr:col>
      <xdr:colOff>863300</xdr:colOff>
      <xdr:row>4</xdr:row>
      <xdr:rowOff>38996</xdr:rowOff>
    </xdr:to>
    <xdr:pic>
      <xdr:nvPicPr>
        <xdr:cNvPr id="2" name="Imagen 1" descr="C:\Users\gmonroy\Desktop\LINEA GRAFICA 2020\escudo oficial 2020.jpg">
          <a:extLst>
            <a:ext uri="{FF2B5EF4-FFF2-40B4-BE49-F238E27FC236}">
              <a16:creationId xmlns:a16="http://schemas.microsoft.com/office/drawing/2014/main" xmlns=""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1547" y="110435"/>
          <a:ext cx="1164459" cy="645737"/>
        </a:xfrm>
        <a:prstGeom prst="rect">
          <a:avLst/>
        </a:prstGeom>
        <a:noFill/>
        <a:ln>
          <a:noFill/>
        </a:ln>
      </xdr:spPr>
    </xdr:pic>
    <xdr:clientData/>
  </xdr:twoCellAnchor>
  <xdr:twoCellAnchor editAs="oneCell">
    <xdr:from>
      <xdr:col>3</xdr:col>
      <xdr:colOff>600841</xdr:colOff>
      <xdr:row>0</xdr:row>
      <xdr:rowOff>65538</xdr:rowOff>
    </xdr:from>
    <xdr:to>
      <xdr:col>4</xdr:col>
      <xdr:colOff>563092</xdr:colOff>
      <xdr:row>3</xdr:row>
      <xdr:rowOff>174123</xdr:rowOff>
    </xdr:to>
    <xdr:pic>
      <xdr:nvPicPr>
        <xdr:cNvPr id="3" name="Imagen 2" descr="C:\Users\gmonroy\Documents\LOGO AAPS\AAPS.png">
          <a:extLst>
            <a:ext uri="{FF2B5EF4-FFF2-40B4-BE49-F238E27FC236}">
              <a16:creationId xmlns:a16="http://schemas.microsoft.com/office/drawing/2014/main" xmlns="" id="{00000000-0008-0000-02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0797"/>
        <a:stretch/>
      </xdr:blipFill>
      <xdr:spPr bwMode="auto">
        <a:xfrm>
          <a:off x="2763016" y="65538"/>
          <a:ext cx="1347932" cy="66103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65387</xdr:colOff>
      <xdr:row>0</xdr:row>
      <xdr:rowOff>96204</xdr:rowOff>
    </xdr:from>
    <xdr:to>
      <xdr:col>2</xdr:col>
      <xdr:colOff>874470</xdr:colOff>
      <xdr:row>4</xdr:row>
      <xdr:rowOff>47309</xdr:rowOff>
    </xdr:to>
    <xdr:pic>
      <xdr:nvPicPr>
        <xdr:cNvPr id="2" name="Imagen 1" descr="C:\Users\gmonroy\Desktop\LINEA GRAFICA 2020\escudo oficial 2020.jpg">
          <a:extLst>
            <a:ext uri="{FF2B5EF4-FFF2-40B4-BE49-F238E27FC236}">
              <a16:creationId xmlns:a16="http://schemas.microsoft.com/office/drawing/2014/main" xmlns="" id="{00000000-0008-0000-03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8267" y="96204"/>
          <a:ext cx="1251043" cy="659765"/>
        </a:xfrm>
        <a:prstGeom prst="rect">
          <a:avLst/>
        </a:prstGeom>
        <a:noFill/>
        <a:ln>
          <a:noFill/>
        </a:ln>
      </xdr:spPr>
    </xdr:pic>
    <xdr:clientData/>
  </xdr:twoCellAnchor>
  <xdr:twoCellAnchor editAs="oneCell">
    <xdr:from>
      <xdr:col>5</xdr:col>
      <xdr:colOff>1114604</xdr:colOff>
      <xdr:row>0</xdr:row>
      <xdr:rowOff>132603</xdr:rowOff>
    </xdr:from>
    <xdr:to>
      <xdr:col>7</xdr:col>
      <xdr:colOff>386641</xdr:colOff>
      <xdr:row>4</xdr:row>
      <xdr:rowOff>41163</xdr:rowOff>
    </xdr:to>
    <xdr:pic>
      <xdr:nvPicPr>
        <xdr:cNvPr id="3" name="Imagen 2" descr="C:\Users\gmonroy\Documents\LOGO AAPS\AAPS.png">
          <a:extLst>
            <a:ext uri="{FF2B5EF4-FFF2-40B4-BE49-F238E27FC236}">
              <a16:creationId xmlns:a16="http://schemas.microsoft.com/office/drawing/2014/main" xmlns="" id="{00000000-0008-0000-0300-000003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20797"/>
        <a:stretch/>
      </xdr:blipFill>
      <xdr:spPr bwMode="auto">
        <a:xfrm>
          <a:off x="6358957" y="132603"/>
          <a:ext cx="1378743" cy="636942"/>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276225</xdr:colOff>
      <xdr:row>1</xdr:row>
      <xdr:rowOff>76200</xdr:rowOff>
    </xdr:from>
    <xdr:to>
      <xdr:col>3</xdr:col>
      <xdr:colOff>457200</xdr:colOff>
      <xdr:row>2</xdr:row>
      <xdr:rowOff>0</xdr:rowOff>
    </xdr:to>
    <xdr:pic>
      <xdr:nvPicPr>
        <xdr:cNvPr id="26503" name="1 Imagen">
          <a:extLst>
            <a:ext uri="{FF2B5EF4-FFF2-40B4-BE49-F238E27FC236}">
              <a16:creationId xmlns:a16="http://schemas.microsoft.com/office/drawing/2014/main" xmlns="" id="{00000000-0008-0000-0D00-00008767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95475" y="695325"/>
          <a:ext cx="3419475" cy="428625"/>
        </a:xfrm>
        <a:prstGeom prst="rect">
          <a:avLst/>
        </a:prstGeom>
        <a:noFill/>
        <a:ln w="9525">
          <a:noFill/>
          <a:miter lim="800000"/>
          <a:headEnd/>
          <a:tailEnd/>
        </a:ln>
      </xdr:spPr>
    </xdr:pic>
    <xdr:clientData/>
  </xdr:twoCellAnchor>
  <xdr:twoCellAnchor editAs="oneCell">
    <xdr:from>
      <xdr:col>1</xdr:col>
      <xdr:colOff>762000</xdr:colOff>
      <xdr:row>4</xdr:row>
      <xdr:rowOff>123825</xdr:rowOff>
    </xdr:from>
    <xdr:to>
      <xdr:col>2</xdr:col>
      <xdr:colOff>400050</xdr:colOff>
      <xdr:row>4</xdr:row>
      <xdr:rowOff>447675</xdr:rowOff>
    </xdr:to>
    <xdr:pic>
      <xdr:nvPicPr>
        <xdr:cNvPr id="26504" name="2 Imagen">
          <a:extLst>
            <a:ext uri="{FF2B5EF4-FFF2-40B4-BE49-F238E27FC236}">
              <a16:creationId xmlns:a16="http://schemas.microsoft.com/office/drawing/2014/main" xmlns="" id="{00000000-0008-0000-0D00-00008867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381250" y="1628775"/>
          <a:ext cx="1685925" cy="323850"/>
        </a:xfrm>
        <a:prstGeom prst="rect">
          <a:avLst/>
        </a:prstGeom>
        <a:noFill/>
        <a:ln w="9525">
          <a:noFill/>
          <a:miter lim="800000"/>
          <a:headEnd/>
          <a:tailEnd/>
        </a:ln>
      </xdr:spPr>
    </xdr:pic>
    <xdr:clientData/>
  </xdr:twoCellAnchor>
  <xdr:twoCellAnchor editAs="oneCell">
    <xdr:from>
      <xdr:col>1</xdr:col>
      <xdr:colOff>228600</xdr:colOff>
      <xdr:row>7</xdr:row>
      <xdr:rowOff>28575</xdr:rowOff>
    </xdr:from>
    <xdr:to>
      <xdr:col>3</xdr:col>
      <xdr:colOff>647700</xdr:colOff>
      <xdr:row>7</xdr:row>
      <xdr:rowOff>457200</xdr:rowOff>
    </xdr:to>
    <xdr:pic>
      <xdr:nvPicPr>
        <xdr:cNvPr id="26505" name="3 Imagen">
          <a:extLst>
            <a:ext uri="{FF2B5EF4-FFF2-40B4-BE49-F238E27FC236}">
              <a16:creationId xmlns:a16="http://schemas.microsoft.com/office/drawing/2014/main" xmlns="" id="{00000000-0008-0000-0D00-00008967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1847850" y="2457450"/>
          <a:ext cx="3657600" cy="428625"/>
        </a:xfrm>
        <a:prstGeom prst="rect">
          <a:avLst/>
        </a:prstGeom>
        <a:noFill/>
        <a:ln w="9525">
          <a:noFill/>
          <a:miter lim="800000"/>
          <a:headEnd/>
          <a:tailEnd/>
        </a:ln>
      </xdr:spPr>
    </xdr:pic>
    <xdr:clientData/>
  </xdr:twoCellAnchor>
  <xdr:twoCellAnchor editAs="oneCell">
    <xdr:from>
      <xdr:col>1</xdr:col>
      <xdr:colOff>647700</xdr:colOff>
      <xdr:row>10</xdr:row>
      <xdr:rowOff>95250</xdr:rowOff>
    </xdr:from>
    <xdr:to>
      <xdr:col>2</xdr:col>
      <xdr:colOff>904875</xdr:colOff>
      <xdr:row>10</xdr:row>
      <xdr:rowOff>447675</xdr:rowOff>
    </xdr:to>
    <xdr:pic>
      <xdr:nvPicPr>
        <xdr:cNvPr id="26506" name="4 Imagen">
          <a:extLst>
            <a:ext uri="{FF2B5EF4-FFF2-40B4-BE49-F238E27FC236}">
              <a16:creationId xmlns:a16="http://schemas.microsoft.com/office/drawing/2014/main" xmlns="" id="{00000000-0008-0000-0D00-00008A67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2266950" y="3419475"/>
          <a:ext cx="2305050" cy="352425"/>
        </a:xfrm>
        <a:prstGeom prst="rect">
          <a:avLst/>
        </a:prstGeom>
        <a:noFill/>
        <a:ln w="9525">
          <a:noFill/>
          <a:miter lim="800000"/>
          <a:headEnd/>
          <a:tailEnd/>
        </a:ln>
      </xdr:spPr>
    </xdr:pic>
    <xdr:clientData/>
  </xdr:twoCellAnchor>
  <xdr:twoCellAnchor editAs="oneCell">
    <xdr:from>
      <xdr:col>1</xdr:col>
      <xdr:colOff>361950</xdr:colOff>
      <xdr:row>13</xdr:row>
      <xdr:rowOff>104775</xdr:rowOff>
    </xdr:from>
    <xdr:to>
      <xdr:col>2</xdr:col>
      <xdr:colOff>885825</xdr:colOff>
      <xdr:row>13</xdr:row>
      <xdr:rowOff>447675</xdr:rowOff>
    </xdr:to>
    <xdr:pic>
      <xdr:nvPicPr>
        <xdr:cNvPr id="26507" name="5 Imagen">
          <a:extLst>
            <a:ext uri="{FF2B5EF4-FFF2-40B4-BE49-F238E27FC236}">
              <a16:creationId xmlns:a16="http://schemas.microsoft.com/office/drawing/2014/main" xmlns="" id="{00000000-0008-0000-0D00-00008B67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1981200" y="4314825"/>
          <a:ext cx="2571750" cy="342900"/>
        </a:xfrm>
        <a:prstGeom prst="rect">
          <a:avLst/>
        </a:prstGeom>
        <a:noFill/>
        <a:ln w="9525">
          <a:noFill/>
          <a:miter lim="800000"/>
          <a:headEnd/>
          <a:tailEnd/>
        </a:ln>
      </xdr:spPr>
    </xdr:pic>
    <xdr:clientData/>
  </xdr:twoCellAnchor>
  <xdr:twoCellAnchor editAs="oneCell">
    <xdr:from>
      <xdr:col>1</xdr:col>
      <xdr:colOff>409575</xdr:colOff>
      <xdr:row>16</xdr:row>
      <xdr:rowOff>85725</xdr:rowOff>
    </xdr:from>
    <xdr:to>
      <xdr:col>2</xdr:col>
      <xdr:colOff>971550</xdr:colOff>
      <xdr:row>16</xdr:row>
      <xdr:rowOff>438150</xdr:rowOff>
    </xdr:to>
    <xdr:pic>
      <xdr:nvPicPr>
        <xdr:cNvPr id="26508" name="6 Imagen">
          <a:extLst>
            <a:ext uri="{FF2B5EF4-FFF2-40B4-BE49-F238E27FC236}">
              <a16:creationId xmlns:a16="http://schemas.microsoft.com/office/drawing/2014/main" xmlns="" id="{00000000-0008-0000-0D00-00008C67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2028825" y="5181600"/>
          <a:ext cx="2609850" cy="352425"/>
        </a:xfrm>
        <a:prstGeom prst="rect">
          <a:avLst/>
        </a:prstGeom>
        <a:noFill/>
        <a:ln w="9525">
          <a:noFill/>
          <a:miter lim="800000"/>
          <a:headEnd/>
          <a:tailEnd/>
        </a:ln>
      </xdr:spPr>
    </xdr:pic>
    <xdr:clientData/>
  </xdr:twoCellAnchor>
  <xdr:twoCellAnchor editAs="oneCell">
    <xdr:from>
      <xdr:col>1</xdr:col>
      <xdr:colOff>628650</xdr:colOff>
      <xdr:row>19</xdr:row>
      <xdr:rowOff>85725</xdr:rowOff>
    </xdr:from>
    <xdr:to>
      <xdr:col>2</xdr:col>
      <xdr:colOff>904875</xdr:colOff>
      <xdr:row>19</xdr:row>
      <xdr:rowOff>447675</xdr:rowOff>
    </xdr:to>
    <xdr:pic>
      <xdr:nvPicPr>
        <xdr:cNvPr id="26509" name="7 Imagen">
          <a:extLst>
            <a:ext uri="{FF2B5EF4-FFF2-40B4-BE49-F238E27FC236}">
              <a16:creationId xmlns:a16="http://schemas.microsoft.com/office/drawing/2014/main" xmlns="" id="{00000000-0008-0000-0D00-00008D670000}"/>
            </a:ext>
          </a:extLst>
        </xdr:cNvPr>
        <xdr:cNvPicPr>
          <a:picLocks noChangeAspect="1" noChangeArrowheads="1"/>
        </xdr:cNvPicPr>
      </xdr:nvPicPr>
      <xdr:blipFill>
        <a:blip xmlns:r="http://schemas.openxmlformats.org/officeDocument/2006/relationships" r:embed="rId7" cstate="print"/>
        <a:srcRect/>
        <a:stretch>
          <a:fillRect/>
        </a:stretch>
      </xdr:blipFill>
      <xdr:spPr bwMode="auto">
        <a:xfrm>
          <a:off x="2247900" y="6067425"/>
          <a:ext cx="2324100" cy="36195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676275</xdr:colOff>
      <xdr:row>28</xdr:row>
      <xdr:rowOff>66675</xdr:rowOff>
    </xdr:from>
    <xdr:to>
      <xdr:col>2</xdr:col>
      <xdr:colOff>1066800</xdr:colOff>
      <xdr:row>28</xdr:row>
      <xdr:rowOff>419100</xdr:rowOff>
    </xdr:to>
    <xdr:pic>
      <xdr:nvPicPr>
        <xdr:cNvPr id="20889" name="3 Imagen">
          <a:extLst>
            <a:ext uri="{FF2B5EF4-FFF2-40B4-BE49-F238E27FC236}">
              <a16:creationId xmlns:a16="http://schemas.microsoft.com/office/drawing/2014/main" xmlns="" id="{00000000-0008-0000-0E00-0000995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295525" y="685800"/>
          <a:ext cx="2438400" cy="35242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723900</xdr:colOff>
      <xdr:row>22</xdr:row>
      <xdr:rowOff>152400</xdr:rowOff>
    </xdr:from>
    <xdr:to>
      <xdr:col>2</xdr:col>
      <xdr:colOff>857250</xdr:colOff>
      <xdr:row>23</xdr:row>
      <xdr:rowOff>0</xdr:rowOff>
    </xdr:to>
    <xdr:pic>
      <xdr:nvPicPr>
        <xdr:cNvPr id="20292" name="8 Imagen">
          <a:extLst>
            <a:ext uri="{FF2B5EF4-FFF2-40B4-BE49-F238E27FC236}">
              <a16:creationId xmlns:a16="http://schemas.microsoft.com/office/drawing/2014/main" xmlns="" id="{00000000-0008-0000-0F00-0000444F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43150" y="771525"/>
          <a:ext cx="2181225" cy="352425"/>
        </a:xfrm>
        <a:prstGeom prst="rect">
          <a:avLst/>
        </a:prstGeom>
        <a:noFill/>
        <a:ln w="9525">
          <a:noFill/>
          <a:miter lim="800000"/>
          <a:headEnd/>
          <a:tailEnd/>
        </a:ln>
      </xdr:spPr>
    </xdr:pic>
    <xdr:clientData/>
  </xdr:twoCellAnchor>
  <xdr:twoCellAnchor editAs="oneCell">
    <xdr:from>
      <xdr:col>1</xdr:col>
      <xdr:colOff>400050</xdr:colOff>
      <xdr:row>25</xdr:row>
      <xdr:rowOff>104775</xdr:rowOff>
    </xdr:from>
    <xdr:to>
      <xdr:col>2</xdr:col>
      <xdr:colOff>809625</xdr:colOff>
      <xdr:row>25</xdr:row>
      <xdr:rowOff>438150</xdr:rowOff>
    </xdr:to>
    <xdr:pic>
      <xdr:nvPicPr>
        <xdr:cNvPr id="20293" name="9 Imagen">
          <a:extLst>
            <a:ext uri="{FF2B5EF4-FFF2-40B4-BE49-F238E27FC236}">
              <a16:creationId xmlns:a16="http://schemas.microsoft.com/office/drawing/2014/main" xmlns="" id="{00000000-0008-0000-0F00-0000454F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019300" y="1609725"/>
          <a:ext cx="2457450" cy="3333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485775</xdr:colOff>
      <xdr:row>3</xdr:row>
      <xdr:rowOff>0</xdr:rowOff>
    </xdr:from>
    <xdr:to>
      <xdr:col>4</xdr:col>
      <xdr:colOff>704850</xdr:colOff>
      <xdr:row>4</xdr:row>
      <xdr:rowOff>114300</xdr:rowOff>
    </xdr:to>
    <xdr:pic>
      <xdr:nvPicPr>
        <xdr:cNvPr id="12754" name="Imagen 25" descr="Sin título-4">
          <a:extLst>
            <a:ext uri="{FF2B5EF4-FFF2-40B4-BE49-F238E27FC236}">
              <a16:creationId xmlns:a16="http://schemas.microsoft.com/office/drawing/2014/main" xmlns="" id="{00000000-0008-0000-1000-0000D231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5875" y="571500"/>
          <a:ext cx="781050" cy="3048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0.10.192\Users\lcolomo\AppData\Local\Microsoft\Windows\Temporary%20Internet%20Files\Content.Outlook\VSSLWX86\Documents%20and%20Settings\abarrientos\Escritorio\PLANILLAS%20IHSR\IHSR201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ATULA-P"/>
      <sheetName val="INDICE-P"/>
      <sheetName val="PSR-VARIABLES"/>
      <sheetName val="POBLACIÓN"/>
      <sheetName val="INFRAESTRUCTURA AP"/>
      <sheetName val="INFRAESTRUCTURA AS"/>
      <sheetName val="ANALISIS TÉCNICO"/>
      <sheetName val="COBERTURA"/>
      <sheetName val="ABASTECIMIENTO"/>
      <sheetName val="COSTO OP"/>
      <sheetName val="EJEC RECURSOS"/>
      <sheetName val="SEGUROS"/>
      <sheetName val="EJEC INV "/>
      <sheetName val="CAP "/>
      <sheetName val="FACTURAC "/>
      <sheetName val="RECLAMOS"/>
      <sheetName val="FACTURAC_AUTOABASTECIMIENTO"/>
      <sheetName val="1"/>
      <sheetName val="2"/>
      <sheetName val="3"/>
      <sheetName val="Hoja1"/>
    </sheetNames>
    <sheetDataSet>
      <sheetData sheetId="0"/>
      <sheetData sheetId="1" refreshError="1"/>
      <sheetData sheetId="2" refreshError="1"/>
      <sheetData sheetId="3"/>
      <sheetData sheetId="4"/>
      <sheetData sheetId="5"/>
      <sheetData sheetId="6"/>
      <sheetData sheetId="7"/>
      <sheetData sheetId="8"/>
      <sheetData sheetId="9"/>
      <sheetData sheetId="10" refreshError="1"/>
      <sheetData sheetId="11" refreshError="1"/>
      <sheetData sheetId="12"/>
      <sheetData sheetId="13" refreshError="1"/>
      <sheetData sheetId="14"/>
      <sheetData sheetId="15"/>
      <sheetData sheetId="16"/>
      <sheetData sheetId="17">
        <row r="1">
          <cell r="A1" t="str">
            <v>CHUQUISACA</v>
          </cell>
        </row>
        <row r="2">
          <cell r="A2" t="str">
            <v xml:space="preserve">LA PAZ </v>
          </cell>
        </row>
        <row r="3">
          <cell r="A3" t="str">
            <v xml:space="preserve">COCHABAMBA </v>
          </cell>
        </row>
        <row r="4">
          <cell r="A4" t="str">
            <v>SANTA CRUZ</v>
          </cell>
        </row>
        <row r="5">
          <cell r="A5" t="str">
            <v>ORURO</v>
          </cell>
        </row>
        <row r="6">
          <cell r="A6" t="str">
            <v>POTOSI</v>
          </cell>
        </row>
        <row r="7">
          <cell r="A7" t="str">
            <v>TARIJA</v>
          </cell>
        </row>
        <row r="8">
          <cell r="A8" t="str">
            <v xml:space="preserve">BENI </v>
          </cell>
        </row>
        <row r="9">
          <cell r="A9" t="str">
            <v>PANDO</v>
          </cell>
        </row>
      </sheetData>
      <sheetData sheetId="18">
        <row r="1">
          <cell r="A1" t="str">
            <v xml:space="preserve">AAPOS </v>
          </cell>
        </row>
        <row r="2">
          <cell r="A2" t="str">
            <v>CAPAG</v>
          </cell>
        </row>
        <row r="3">
          <cell r="A3" t="str">
            <v>COATRI</v>
          </cell>
        </row>
        <row r="4">
          <cell r="A4" t="str">
            <v xml:space="preserve">COOPAGUAS </v>
          </cell>
        </row>
        <row r="5">
          <cell r="A5" t="str">
            <v>COOPAPPI</v>
          </cell>
        </row>
        <row r="6">
          <cell r="A6" t="str">
            <v>COOPLAN</v>
          </cell>
        </row>
        <row r="7">
          <cell r="A7" t="str">
            <v>COSAALT</v>
          </cell>
        </row>
        <row r="8">
          <cell r="A8" t="str">
            <v>COSAP</v>
          </cell>
        </row>
        <row r="9">
          <cell r="A9" t="str">
            <v>COSCHAL</v>
          </cell>
        </row>
        <row r="10">
          <cell r="A10" t="str">
            <v>COSEP. W</v>
          </cell>
        </row>
        <row r="11">
          <cell r="A11" t="str">
            <v>COSMIN</v>
          </cell>
        </row>
        <row r="12">
          <cell r="A12" t="str">
            <v xml:space="preserve">COSMOL </v>
          </cell>
        </row>
        <row r="13">
          <cell r="A13" t="str">
            <v xml:space="preserve">COSPAIL </v>
          </cell>
        </row>
        <row r="14">
          <cell r="A14" t="str">
            <v>COSPAS</v>
          </cell>
        </row>
        <row r="15">
          <cell r="A15" t="str">
            <v>COSPHUL</v>
          </cell>
        </row>
        <row r="16">
          <cell r="A16" t="str">
            <v>EPSAS</v>
          </cell>
        </row>
        <row r="17">
          <cell r="A17" t="str">
            <v>ELAPAS</v>
          </cell>
        </row>
        <row r="18">
          <cell r="A18" t="str">
            <v xml:space="preserve">EMAAB </v>
          </cell>
        </row>
        <row r="19">
          <cell r="A19" t="str">
            <v>EMAPYC</v>
          </cell>
        </row>
        <row r="20">
          <cell r="A20" t="str">
            <v xml:space="preserve">EMSABAV </v>
          </cell>
        </row>
        <row r="21">
          <cell r="A21" t="str">
            <v>LA GUARDIA</v>
          </cell>
        </row>
        <row r="22">
          <cell r="A22" t="str">
            <v>COOPLIM</v>
          </cell>
        </row>
        <row r="23">
          <cell r="A23" t="str">
            <v>MANCHACO S.A.M.</v>
          </cell>
        </row>
        <row r="24">
          <cell r="A24" t="str">
            <v>SAGUAPAC</v>
          </cell>
        </row>
        <row r="25">
          <cell r="A25" t="str">
            <v>SEAPAS</v>
          </cell>
        </row>
        <row r="26">
          <cell r="A26" t="str">
            <v>SeLA</v>
          </cell>
        </row>
        <row r="27">
          <cell r="A27" t="str">
            <v>SEMAPA</v>
          </cell>
        </row>
        <row r="28">
          <cell r="A28" t="str">
            <v>EPSA- COBIJA</v>
          </cell>
        </row>
      </sheetData>
      <sheetData sheetId="19">
        <row r="1">
          <cell r="A1" t="str">
            <v>SUCRE</v>
          </cell>
        </row>
        <row r="2">
          <cell r="A2" t="str">
            <v xml:space="preserve">LA PAZ </v>
          </cell>
        </row>
        <row r="3">
          <cell r="A3" t="str">
            <v>COCHABAMBA</v>
          </cell>
        </row>
        <row r="4">
          <cell r="A4" t="str">
            <v>SANTA CRUZ  DE LA SIERRA</v>
          </cell>
        </row>
        <row r="5">
          <cell r="A5" t="str">
            <v>MONTERO</v>
          </cell>
        </row>
        <row r="6">
          <cell r="A6" t="str">
            <v>WARNES</v>
          </cell>
        </row>
        <row r="7">
          <cell r="A7" t="str">
            <v>MINEROS</v>
          </cell>
        </row>
        <row r="8">
          <cell r="A8" t="str">
            <v>YACUIBA</v>
          </cell>
        </row>
        <row r="9">
          <cell r="A9" t="str">
            <v>ORURO</v>
          </cell>
        </row>
        <row r="10">
          <cell r="A10" t="str">
            <v>POTOSI</v>
          </cell>
        </row>
        <row r="11">
          <cell r="A11" t="str">
            <v>VILLAZON</v>
          </cell>
        </row>
        <row r="12">
          <cell r="A12" t="str">
            <v>TARIJA</v>
          </cell>
        </row>
        <row r="13">
          <cell r="A13" t="str">
            <v>BERMEJO</v>
          </cell>
        </row>
        <row r="14">
          <cell r="A14" t="str">
            <v>CHACO</v>
          </cell>
        </row>
        <row r="15">
          <cell r="A15" t="str">
            <v>TRINIDAD</v>
          </cell>
        </row>
        <row r="16">
          <cell r="A16" t="str">
            <v>COBIJA</v>
          </cell>
        </row>
      </sheetData>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K34"/>
  <sheetViews>
    <sheetView defaultGridColor="0" view="pageBreakPreview" colorId="8" zoomScale="130" zoomScaleNormal="100" zoomScaleSheetLayoutView="130" workbookViewId="0">
      <selection activeCell="I2" sqref="I2:J4"/>
    </sheetView>
  </sheetViews>
  <sheetFormatPr baseColWidth="10" defaultColWidth="11.42578125" defaultRowHeight="15" x14ac:dyDescent="0.25"/>
  <cols>
    <col min="1" max="1" width="2" style="43" customWidth="1"/>
    <col min="2" max="2" width="5.85546875" style="43" customWidth="1"/>
    <col min="3" max="4" width="11.42578125" style="43"/>
    <col min="5" max="5" width="16.42578125" style="43" customWidth="1"/>
    <col min="6" max="7" width="11.42578125" style="43"/>
    <col min="8" max="8" width="11.5703125" style="43" customWidth="1"/>
    <col min="9" max="9" width="12.140625" style="43" customWidth="1"/>
    <col min="10" max="10" width="11.42578125" style="43"/>
    <col min="11" max="11" width="2.7109375" style="43" customWidth="1"/>
    <col min="12" max="14" width="11.42578125" style="43"/>
    <col min="15" max="15" width="21.42578125" style="43" customWidth="1"/>
    <col min="16" max="16384" width="11.42578125" style="43"/>
  </cols>
  <sheetData>
    <row r="1" spans="1:11" x14ac:dyDescent="0.25">
      <c r="A1" s="44"/>
      <c r="B1" s="45"/>
      <c r="C1" s="45"/>
      <c r="D1" s="45"/>
      <c r="E1" s="45"/>
      <c r="F1" s="45"/>
      <c r="G1" s="45"/>
      <c r="H1" s="45"/>
      <c r="I1" s="45"/>
      <c r="J1" s="45"/>
      <c r="K1" s="46"/>
    </row>
    <row r="2" spans="1:11" s="50" customFormat="1" ht="14.25" customHeight="1" x14ac:dyDescent="0.2">
      <c r="A2" s="47"/>
      <c r="B2" s="48"/>
      <c r="C2" s="48"/>
      <c r="D2" s="48"/>
      <c r="E2" s="48"/>
      <c r="F2" s="48"/>
      <c r="G2" s="48"/>
      <c r="H2" s="48"/>
      <c r="I2" s="128" t="s">
        <v>273</v>
      </c>
      <c r="J2" s="129"/>
      <c r="K2" s="49"/>
    </row>
    <row r="3" spans="1:11" s="50" customFormat="1" ht="14.25" customHeight="1" x14ac:dyDescent="0.2">
      <c r="A3" s="47"/>
      <c r="B3" s="48"/>
      <c r="C3" s="48"/>
      <c r="D3" s="48"/>
      <c r="E3" s="48"/>
      <c r="F3" s="48"/>
      <c r="G3" s="48"/>
      <c r="H3" s="48"/>
      <c r="I3" s="130"/>
      <c r="J3" s="131"/>
      <c r="K3" s="49"/>
    </row>
    <row r="4" spans="1:11" s="50" customFormat="1" ht="14.25" customHeight="1" x14ac:dyDescent="0.2">
      <c r="A4" s="47"/>
      <c r="B4" s="48"/>
      <c r="C4" s="48"/>
      <c r="D4" s="48"/>
      <c r="E4" s="48"/>
      <c r="F4" s="48"/>
      <c r="G4" s="48"/>
      <c r="H4" s="48"/>
      <c r="I4" s="132"/>
      <c r="J4" s="133"/>
      <c r="K4" s="49"/>
    </row>
    <row r="5" spans="1:11" s="50" customFormat="1" ht="8.25" customHeight="1" x14ac:dyDescent="0.2">
      <c r="A5" s="47"/>
      <c r="B5" s="48"/>
      <c r="C5" s="48"/>
      <c r="D5" s="48"/>
      <c r="E5" s="48"/>
      <c r="F5" s="48"/>
      <c r="G5" s="48"/>
      <c r="H5" s="48"/>
      <c r="I5" s="48"/>
      <c r="J5" s="48"/>
      <c r="K5" s="49"/>
    </row>
    <row r="6" spans="1:11" s="50" customFormat="1" ht="12" customHeight="1" x14ac:dyDescent="0.2">
      <c r="A6" s="47"/>
      <c r="B6" s="148" t="s">
        <v>225</v>
      </c>
      <c r="C6" s="149"/>
      <c r="D6" s="149"/>
      <c r="E6" s="149"/>
      <c r="F6" s="149"/>
      <c r="G6" s="149"/>
      <c r="H6" s="149"/>
      <c r="I6" s="149"/>
      <c r="J6" s="149"/>
      <c r="K6" s="49"/>
    </row>
    <row r="7" spans="1:11" s="50" customFormat="1" ht="12" customHeight="1" x14ac:dyDescent="0.2">
      <c r="A7" s="47"/>
      <c r="B7" s="149"/>
      <c r="C7" s="149"/>
      <c r="D7" s="149"/>
      <c r="E7" s="149"/>
      <c r="F7" s="149"/>
      <c r="G7" s="149"/>
      <c r="H7" s="149"/>
      <c r="I7" s="149"/>
      <c r="J7" s="149"/>
      <c r="K7" s="49"/>
    </row>
    <row r="8" spans="1:11" ht="7.5" customHeight="1" thickBot="1" x14ac:dyDescent="0.3">
      <c r="A8" s="51"/>
      <c r="B8" s="52"/>
      <c r="C8" s="52"/>
      <c r="D8" s="52"/>
      <c r="E8" s="52"/>
      <c r="F8" s="52"/>
      <c r="G8" s="52"/>
      <c r="H8" s="52"/>
      <c r="I8" s="52"/>
      <c r="J8" s="52"/>
      <c r="K8" s="53"/>
    </row>
    <row r="9" spans="1:11" ht="16.5" thickBot="1" x14ac:dyDescent="0.3">
      <c r="A9" s="51"/>
      <c r="B9" s="150" t="s">
        <v>189</v>
      </c>
      <c r="C9" s="151"/>
      <c r="D9" s="151"/>
      <c r="E9" s="151"/>
      <c r="F9" s="151"/>
      <c r="G9" s="151"/>
      <c r="H9" s="151"/>
      <c r="I9" s="151"/>
      <c r="J9" s="151"/>
      <c r="K9" s="53"/>
    </row>
    <row r="10" spans="1:11" ht="15.75" x14ac:dyDescent="0.25">
      <c r="A10" s="51"/>
      <c r="B10" s="152" t="s">
        <v>226</v>
      </c>
      <c r="C10" s="152"/>
      <c r="D10" s="152"/>
      <c r="E10" s="152"/>
      <c r="F10" s="152"/>
      <c r="G10" s="152"/>
      <c r="H10" s="152"/>
      <c r="I10" s="152"/>
      <c r="J10" s="152"/>
      <c r="K10" s="53"/>
    </row>
    <row r="11" spans="1:11" ht="8.25" customHeight="1" x14ac:dyDescent="0.25">
      <c r="A11" s="51"/>
      <c r="B11" s="52"/>
      <c r="C11" s="52"/>
      <c r="D11" s="52"/>
      <c r="E11" s="52"/>
      <c r="F11" s="52"/>
      <c r="G11" s="52"/>
      <c r="H11" s="52"/>
      <c r="I11" s="52"/>
      <c r="J11" s="52"/>
      <c r="K11" s="53"/>
    </row>
    <row r="12" spans="1:11" x14ac:dyDescent="0.25">
      <c r="A12" s="51"/>
      <c r="B12" s="54" t="s">
        <v>196</v>
      </c>
      <c r="C12" s="52"/>
      <c r="D12" s="52"/>
      <c r="E12" s="52"/>
      <c r="F12" s="52"/>
      <c r="G12" s="52"/>
      <c r="H12" s="52"/>
      <c r="I12" s="54" t="s">
        <v>262</v>
      </c>
      <c r="J12" s="64"/>
      <c r="K12" s="53"/>
    </row>
    <row r="13" spans="1:11" ht="6" customHeight="1" x14ac:dyDescent="0.25">
      <c r="A13" s="51"/>
      <c r="B13" s="52"/>
      <c r="C13" s="52"/>
      <c r="D13" s="52"/>
      <c r="E13" s="52"/>
      <c r="F13" s="52"/>
      <c r="G13" s="52"/>
      <c r="H13" s="52"/>
      <c r="I13" s="52"/>
      <c r="J13" s="52"/>
      <c r="K13" s="53"/>
    </row>
    <row r="14" spans="1:11" ht="30" customHeight="1" x14ac:dyDescent="0.25">
      <c r="A14" s="51"/>
      <c r="B14" s="52"/>
      <c r="C14" s="55" t="s">
        <v>154</v>
      </c>
      <c r="D14" s="52"/>
      <c r="E14" s="52"/>
      <c r="F14" s="153"/>
      <c r="G14" s="143"/>
      <c r="H14" s="143"/>
      <c r="I14" s="143"/>
      <c r="J14" s="144"/>
      <c r="K14" s="53"/>
    </row>
    <row r="15" spans="1:11" x14ac:dyDescent="0.25">
      <c r="A15" s="51"/>
      <c r="B15" s="52"/>
      <c r="C15" s="55" t="s">
        <v>155</v>
      </c>
      <c r="D15" s="52"/>
      <c r="E15" s="52"/>
      <c r="F15" s="140"/>
      <c r="G15" s="141"/>
      <c r="H15" s="141"/>
      <c r="I15" s="141"/>
      <c r="J15" s="142"/>
      <c r="K15" s="53"/>
    </row>
    <row r="16" spans="1:11" ht="24" customHeight="1" x14ac:dyDescent="0.25">
      <c r="A16" s="51"/>
      <c r="B16" s="52"/>
      <c r="C16" s="55" t="s">
        <v>222</v>
      </c>
      <c r="D16" s="52"/>
      <c r="E16" s="52"/>
      <c r="F16" s="134"/>
      <c r="G16" s="143"/>
      <c r="H16" s="143"/>
      <c r="I16" s="143"/>
      <c r="J16" s="144"/>
      <c r="K16" s="53"/>
    </row>
    <row r="17" spans="1:11" ht="34.5" customHeight="1" x14ac:dyDescent="0.25">
      <c r="A17" s="51"/>
      <c r="B17" s="52"/>
      <c r="C17" s="146" t="s">
        <v>265</v>
      </c>
      <c r="D17" s="146"/>
      <c r="E17" s="147"/>
      <c r="F17" s="140"/>
      <c r="G17" s="141"/>
      <c r="H17" s="141"/>
      <c r="I17" s="141"/>
      <c r="J17" s="142"/>
      <c r="K17" s="53"/>
    </row>
    <row r="18" spans="1:11" x14ac:dyDescent="0.25">
      <c r="A18" s="51"/>
      <c r="B18" s="52"/>
      <c r="C18" s="55" t="s">
        <v>227</v>
      </c>
      <c r="D18" s="52"/>
      <c r="E18" s="52"/>
      <c r="F18" s="140"/>
      <c r="G18" s="141"/>
      <c r="H18" s="141"/>
      <c r="I18" s="141"/>
      <c r="J18" s="142"/>
      <c r="K18" s="53"/>
    </row>
    <row r="19" spans="1:11" x14ac:dyDescent="0.25">
      <c r="A19" s="51"/>
      <c r="B19" s="52"/>
      <c r="C19" s="55" t="s">
        <v>223</v>
      </c>
      <c r="D19" s="52"/>
      <c r="E19" s="52"/>
      <c r="F19" s="140"/>
      <c r="G19" s="141"/>
      <c r="H19" s="141"/>
      <c r="I19" s="141"/>
      <c r="J19" s="142"/>
      <c r="K19" s="53"/>
    </row>
    <row r="20" spans="1:11" x14ac:dyDescent="0.25">
      <c r="A20" s="51"/>
      <c r="B20" s="52"/>
      <c r="C20" s="55" t="s">
        <v>156</v>
      </c>
      <c r="D20" s="52"/>
      <c r="E20" s="52"/>
      <c r="F20" s="140"/>
      <c r="G20" s="141"/>
      <c r="H20" s="141"/>
      <c r="I20" s="141"/>
      <c r="J20" s="142"/>
      <c r="K20" s="53"/>
    </row>
    <row r="21" spans="1:11" x14ac:dyDescent="0.25">
      <c r="A21" s="51"/>
      <c r="B21" s="52"/>
      <c r="C21" s="55"/>
      <c r="D21" s="52"/>
      <c r="E21" s="52"/>
      <c r="F21" s="117"/>
      <c r="G21" s="145" t="s">
        <v>157</v>
      </c>
      <c r="H21" s="145"/>
      <c r="I21" s="145"/>
      <c r="J21" s="117"/>
      <c r="K21" s="53"/>
    </row>
    <row r="22" spans="1:11" x14ac:dyDescent="0.25">
      <c r="A22" s="51"/>
      <c r="B22" s="52"/>
      <c r="C22" s="55" t="s">
        <v>228</v>
      </c>
      <c r="D22" s="52"/>
      <c r="E22" s="52"/>
      <c r="F22" s="116">
        <v>1</v>
      </c>
      <c r="G22" s="140"/>
      <c r="H22" s="141"/>
      <c r="I22" s="142"/>
      <c r="J22" s="117"/>
      <c r="K22" s="53"/>
    </row>
    <row r="23" spans="1:11" x14ac:dyDescent="0.25">
      <c r="A23" s="51"/>
      <c r="B23" s="52"/>
      <c r="C23" s="55"/>
      <c r="D23" s="52"/>
      <c r="E23" s="52"/>
      <c r="F23" s="116">
        <v>2</v>
      </c>
      <c r="G23" s="140"/>
      <c r="H23" s="141"/>
      <c r="I23" s="142"/>
      <c r="J23" s="117"/>
      <c r="K23" s="53"/>
    </row>
    <row r="24" spans="1:11" x14ac:dyDescent="0.25">
      <c r="A24" s="51"/>
      <c r="B24" s="52"/>
      <c r="C24" s="52"/>
      <c r="D24" s="52"/>
      <c r="E24" s="52"/>
      <c r="F24" s="52"/>
      <c r="G24" s="52"/>
      <c r="H24" s="52"/>
      <c r="I24" s="52"/>
      <c r="J24" s="52"/>
      <c r="K24" s="53"/>
    </row>
    <row r="25" spans="1:11" x14ac:dyDescent="0.25">
      <c r="A25" s="51"/>
      <c r="B25" s="54" t="s">
        <v>250</v>
      </c>
      <c r="C25" s="52"/>
      <c r="D25" s="52"/>
      <c r="E25" s="52"/>
      <c r="F25" s="52"/>
      <c r="G25" s="52"/>
      <c r="H25" s="52"/>
      <c r="I25" s="52"/>
      <c r="J25" s="52"/>
      <c r="K25" s="53"/>
    </row>
    <row r="26" spans="1:11" x14ac:dyDescent="0.25">
      <c r="A26" s="51"/>
      <c r="B26" s="52"/>
      <c r="C26" s="52"/>
      <c r="D26" s="52"/>
      <c r="E26" s="52"/>
      <c r="F26" s="52"/>
      <c r="G26" s="52"/>
      <c r="H26" s="52"/>
      <c r="I26" s="52"/>
      <c r="J26" s="52"/>
      <c r="K26" s="53"/>
    </row>
    <row r="27" spans="1:11" ht="22.5" customHeight="1" x14ac:dyDescent="0.25">
      <c r="A27" s="51"/>
      <c r="B27" s="139" t="s">
        <v>158</v>
      </c>
      <c r="C27" s="139"/>
      <c r="D27" s="139"/>
      <c r="E27" s="62" t="s">
        <v>161</v>
      </c>
      <c r="F27" s="62" t="s">
        <v>159</v>
      </c>
      <c r="G27" s="139" t="s">
        <v>251</v>
      </c>
      <c r="H27" s="139"/>
      <c r="I27" s="139" t="s">
        <v>160</v>
      </c>
      <c r="J27" s="139"/>
      <c r="K27" s="53"/>
    </row>
    <row r="28" spans="1:11" ht="30" customHeight="1" x14ac:dyDescent="0.25">
      <c r="A28" s="51"/>
      <c r="B28" s="138"/>
      <c r="C28" s="138"/>
      <c r="D28" s="138"/>
      <c r="E28" s="97"/>
      <c r="F28" s="96"/>
      <c r="G28" s="137"/>
      <c r="H28" s="138"/>
      <c r="I28" s="138"/>
      <c r="J28" s="138"/>
      <c r="K28" s="53"/>
    </row>
    <row r="29" spans="1:11" ht="30" customHeight="1" x14ac:dyDescent="0.25">
      <c r="A29" s="51"/>
      <c r="B29" s="134"/>
      <c r="C29" s="135"/>
      <c r="D29" s="136"/>
      <c r="E29" s="97"/>
      <c r="F29" s="96"/>
      <c r="G29" s="137"/>
      <c r="H29" s="138"/>
      <c r="I29" s="134"/>
      <c r="J29" s="136"/>
      <c r="K29" s="53"/>
    </row>
    <row r="30" spans="1:11" ht="30" customHeight="1" x14ac:dyDescent="0.25">
      <c r="A30" s="51"/>
      <c r="B30" s="134"/>
      <c r="C30" s="135"/>
      <c r="D30" s="136"/>
      <c r="E30" s="97"/>
      <c r="F30" s="96"/>
      <c r="G30" s="137"/>
      <c r="H30" s="138"/>
      <c r="I30" s="134"/>
      <c r="J30" s="136"/>
      <c r="K30" s="53"/>
    </row>
    <row r="31" spans="1:11" ht="9.6" customHeight="1" x14ac:dyDescent="0.25">
      <c r="A31" s="51"/>
      <c r="B31" s="52"/>
      <c r="C31" s="42"/>
      <c r="D31" s="42"/>
      <c r="E31" s="42"/>
      <c r="F31" s="42"/>
      <c r="G31" s="42"/>
      <c r="H31" s="42"/>
      <c r="I31" s="42"/>
      <c r="J31" s="42"/>
      <c r="K31" s="53"/>
    </row>
    <row r="32" spans="1:11" x14ac:dyDescent="0.25">
      <c r="A32" s="51"/>
      <c r="B32" s="52"/>
      <c r="C32" s="52"/>
      <c r="D32" s="52"/>
      <c r="E32" s="42"/>
      <c r="F32" s="42"/>
      <c r="G32" s="42"/>
      <c r="H32" s="42"/>
      <c r="I32" s="42"/>
      <c r="J32" s="42"/>
      <c r="K32" s="53"/>
    </row>
    <row r="33" spans="1:11" x14ac:dyDescent="0.25">
      <c r="A33" s="51"/>
      <c r="B33" s="54" t="s">
        <v>224</v>
      </c>
      <c r="C33" s="52"/>
      <c r="D33" s="52"/>
      <c r="E33" s="56" t="s">
        <v>190</v>
      </c>
      <c r="F33" s="57"/>
      <c r="G33" s="56" t="s">
        <v>191</v>
      </c>
      <c r="H33" s="57"/>
      <c r="I33" s="56" t="s">
        <v>192</v>
      </c>
      <c r="J33" s="57"/>
      <c r="K33" s="53"/>
    </row>
    <row r="34" spans="1:11" x14ac:dyDescent="0.25">
      <c r="A34" s="58"/>
      <c r="B34" s="59"/>
      <c r="C34" s="59"/>
      <c r="D34" s="59"/>
      <c r="E34" s="59"/>
      <c r="F34" s="59"/>
      <c r="G34" s="59"/>
      <c r="H34" s="59"/>
      <c r="I34" s="59"/>
      <c r="J34" s="59"/>
      <c r="K34" s="60"/>
    </row>
  </sheetData>
  <mergeCells count="27">
    <mergeCell ref="B6:J7"/>
    <mergeCell ref="B9:J9"/>
    <mergeCell ref="B10:J10"/>
    <mergeCell ref="F14:J14"/>
    <mergeCell ref="F15:J15"/>
    <mergeCell ref="F19:J19"/>
    <mergeCell ref="F20:J20"/>
    <mergeCell ref="F16:J16"/>
    <mergeCell ref="G21:I21"/>
    <mergeCell ref="C17:E17"/>
    <mergeCell ref="F17:J17"/>
    <mergeCell ref="I2:J4"/>
    <mergeCell ref="B30:D30"/>
    <mergeCell ref="G30:H30"/>
    <mergeCell ref="I30:J30"/>
    <mergeCell ref="B27:D27"/>
    <mergeCell ref="G27:H27"/>
    <mergeCell ref="G22:I22"/>
    <mergeCell ref="G29:H29"/>
    <mergeCell ref="B29:D29"/>
    <mergeCell ref="G28:H28"/>
    <mergeCell ref="B28:D28"/>
    <mergeCell ref="I29:J29"/>
    <mergeCell ref="I28:J28"/>
    <mergeCell ref="I27:J27"/>
    <mergeCell ref="G23:I23"/>
    <mergeCell ref="F18:J18"/>
  </mergeCells>
  <printOptions horizontalCentered="1"/>
  <pageMargins left="0.23622047244094491" right="0.23622047244094491" top="0.74803149606299213" bottom="0.74803149606299213" header="0.31496062992125984" footer="0.31496062992125984"/>
  <pageSetup scale="94"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K43"/>
  <sheetViews>
    <sheetView view="pageBreakPreview" zoomScale="115" zoomScaleNormal="100" zoomScaleSheetLayoutView="115" workbookViewId="0">
      <selection activeCell="I2" sqref="I2:J4"/>
    </sheetView>
  </sheetViews>
  <sheetFormatPr baseColWidth="10" defaultColWidth="11.42578125" defaultRowHeight="15" x14ac:dyDescent="0.25"/>
  <cols>
    <col min="1" max="1" width="2.85546875" style="43" customWidth="1"/>
    <col min="2" max="2" width="5.85546875" style="43" customWidth="1"/>
    <col min="3" max="7" width="11.42578125" style="43"/>
    <col min="8" max="8" width="11.5703125" style="43" customWidth="1"/>
    <col min="9" max="9" width="12.140625" style="43" customWidth="1"/>
    <col min="10" max="15" width="11.42578125" style="43"/>
    <col min="16" max="16" width="21.42578125" style="43" customWidth="1"/>
    <col min="17" max="16384" width="11.42578125" style="43"/>
  </cols>
  <sheetData>
    <row r="1" spans="1:11" x14ac:dyDescent="0.25">
      <c r="A1" s="44"/>
      <c r="B1" s="45"/>
      <c r="C1" s="45"/>
      <c r="D1" s="45"/>
      <c r="E1" s="45"/>
      <c r="F1" s="45"/>
      <c r="G1" s="45"/>
      <c r="H1" s="45"/>
      <c r="I1" s="45"/>
      <c r="J1" s="46"/>
    </row>
    <row r="2" spans="1:11" s="50" customFormat="1" ht="14.25" customHeight="1" x14ac:dyDescent="0.2">
      <c r="A2" s="47"/>
      <c r="B2" s="48"/>
      <c r="C2" s="48"/>
      <c r="D2" s="48"/>
      <c r="E2" s="48"/>
      <c r="F2" s="48"/>
      <c r="G2" s="48"/>
      <c r="H2" s="48"/>
      <c r="I2" s="128" t="s">
        <v>273</v>
      </c>
      <c r="J2" s="129"/>
    </row>
    <row r="3" spans="1:11" s="50" customFormat="1" ht="14.25" customHeight="1" x14ac:dyDescent="0.2">
      <c r="A3" s="47"/>
      <c r="B3" s="48"/>
      <c r="C3" s="48"/>
      <c r="D3" s="48"/>
      <c r="E3" s="48"/>
      <c r="F3" s="48"/>
      <c r="G3" s="48"/>
      <c r="H3" s="48"/>
      <c r="I3" s="130"/>
      <c r="J3" s="131"/>
    </row>
    <row r="4" spans="1:11" s="50" customFormat="1" ht="14.25" customHeight="1" x14ac:dyDescent="0.2">
      <c r="A4" s="47"/>
      <c r="B4" s="48"/>
      <c r="C4" s="48"/>
      <c r="D4" s="48"/>
      <c r="E4" s="48"/>
      <c r="F4" s="48"/>
      <c r="G4" s="48"/>
      <c r="H4" s="48"/>
      <c r="I4" s="132"/>
      <c r="J4" s="133"/>
    </row>
    <row r="5" spans="1:11" s="50" customFormat="1" ht="8.25" customHeight="1" x14ac:dyDescent="0.2">
      <c r="A5" s="47"/>
      <c r="B5" s="48"/>
      <c r="C5" s="48"/>
      <c r="D5" s="48"/>
      <c r="E5" s="48"/>
      <c r="F5" s="48"/>
      <c r="G5" s="48"/>
      <c r="H5" s="48"/>
      <c r="I5" s="48"/>
      <c r="J5" s="49"/>
    </row>
    <row r="6" spans="1:11" s="50" customFormat="1" ht="16.5" customHeight="1" x14ac:dyDescent="0.2">
      <c r="A6" s="47"/>
      <c r="B6" s="148" t="s">
        <v>225</v>
      </c>
      <c r="C6" s="148"/>
      <c r="D6" s="148"/>
      <c r="E6" s="148"/>
      <c r="F6" s="148"/>
      <c r="G6" s="148"/>
      <c r="H6" s="148"/>
      <c r="I6" s="148"/>
      <c r="J6" s="163"/>
      <c r="K6" s="61"/>
    </row>
    <row r="7" spans="1:11" s="50" customFormat="1" ht="15" customHeight="1" x14ac:dyDescent="0.2">
      <c r="A7" s="47"/>
      <c r="B7" s="148"/>
      <c r="C7" s="148"/>
      <c r="D7" s="148"/>
      <c r="E7" s="148"/>
      <c r="F7" s="148"/>
      <c r="G7" s="148"/>
      <c r="H7" s="148"/>
      <c r="I7" s="148"/>
      <c r="J7" s="163"/>
      <c r="K7" s="61"/>
    </row>
    <row r="8" spans="1:11" ht="7.5" customHeight="1" thickBot="1" x14ac:dyDescent="0.3">
      <c r="A8" s="51"/>
      <c r="B8" s="52"/>
      <c r="C8" s="52"/>
      <c r="D8" s="52"/>
      <c r="E8" s="52"/>
      <c r="F8" s="52"/>
      <c r="G8" s="52"/>
      <c r="H8" s="52"/>
      <c r="I8" s="52"/>
      <c r="J8" s="53"/>
    </row>
    <row r="9" spans="1:11" ht="16.5" thickBot="1" x14ac:dyDescent="0.3">
      <c r="A9" s="51"/>
      <c r="B9" s="164" t="s">
        <v>193</v>
      </c>
      <c r="C9" s="165"/>
      <c r="D9" s="165"/>
      <c r="E9" s="165"/>
      <c r="F9" s="165"/>
      <c r="G9" s="165"/>
      <c r="H9" s="165"/>
      <c r="I9" s="165"/>
      <c r="J9" s="166"/>
    </row>
    <row r="10" spans="1:11" ht="15.75" x14ac:dyDescent="0.25">
      <c r="A10" s="51"/>
      <c r="B10" s="152" t="s">
        <v>144</v>
      </c>
      <c r="C10" s="152"/>
      <c r="D10" s="152"/>
      <c r="E10" s="152"/>
      <c r="F10" s="152"/>
      <c r="G10" s="152"/>
      <c r="H10" s="152"/>
      <c r="I10" s="152"/>
      <c r="J10" s="167"/>
    </row>
    <row r="11" spans="1:11" x14ac:dyDescent="0.25">
      <c r="A11" s="51"/>
      <c r="B11" s="52"/>
      <c r="C11" s="52"/>
      <c r="D11" s="52"/>
      <c r="E11" s="52"/>
      <c r="F11" s="52"/>
      <c r="G11" s="52"/>
      <c r="H11" s="52"/>
      <c r="I11" s="52"/>
      <c r="J11" s="53"/>
    </row>
    <row r="12" spans="1:11" x14ac:dyDescent="0.25">
      <c r="A12" s="51"/>
      <c r="B12" s="54" t="s">
        <v>229</v>
      </c>
      <c r="C12" s="52"/>
      <c r="D12" s="52"/>
      <c r="E12" s="52"/>
      <c r="F12" s="52"/>
      <c r="G12" s="52"/>
      <c r="H12" s="52"/>
      <c r="I12" s="52"/>
      <c r="J12" s="53"/>
    </row>
    <row r="13" spans="1:11" ht="6" customHeight="1" x14ac:dyDescent="0.25">
      <c r="A13" s="51"/>
      <c r="B13" s="52"/>
      <c r="C13" s="52"/>
      <c r="D13" s="52"/>
      <c r="E13" s="52"/>
      <c r="F13" s="52"/>
      <c r="G13" s="52"/>
      <c r="H13" s="52"/>
      <c r="I13" s="52"/>
      <c r="J13" s="53"/>
    </row>
    <row r="14" spans="1:11" ht="19.5" customHeight="1" x14ac:dyDescent="0.25">
      <c r="A14" s="51"/>
      <c r="B14" s="62" t="s">
        <v>194</v>
      </c>
      <c r="C14" s="139" t="s">
        <v>230</v>
      </c>
      <c r="D14" s="139"/>
      <c r="E14" s="139"/>
      <c r="F14" s="139"/>
      <c r="G14" s="139"/>
      <c r="H14" s="139"/>
      <c r="I14" s="62" t="s">
        <v>145</v>
      </c>
      <c r="J14" s="63"/>
    </row>
    <row r="15" spans="1:11" ht="19.5" customHeight="1" x14ac:dyDescent="0.25">
      <c r="A15" s="51"/>
      <c r="B15" s="64">
        <v>1</v>
      </c>
      <c r="C15" s="160" t="s">
        <v>182</v>
      </c>
      <c r="D15" s="160"/>
      <c r="E15" s="160"/>
      <c r="F15" s="160"/>
      <c r="G15" s="160"/>
      <c r="H15" s="160"/>
      <c r="I15" s="64"/>
      <c r="J15" s="53"/>
    </row>
    <row r="16" spans="1:11" ht="19.5" customHeight="1" x14ac:dyDescent="0.25">
      <c r="A16" s="51"/>
      <c r="B16" s="64">
        <v>2</v>
      </c>
      <c r="C16" s="160" t="s">
        <v>231</v>
      </c>
      <c r="D16" s="160"/>
      <c r="E16" s="160"/>
      <c r="F16" s="160"/>
      <c r="G16" s="160"/>
      <c r="H16" s="160"/>
      <c r="I16" s="64"/>
      <c r="J16" s="53"/>
    </row>
    <row r="17" spans="1:10" ht="19.5" customHeight="1" x14ac:dyDescent="0.25">
      <c r="A17" s="51"/>
      <c r="B17" s="64">
        <v>3</v>
      </c>
      <c r="C17" s="160" t="s">
        <v>183</v>
      </c>
      <c r="D17" s="160"/>
      <c r="E17" s="160"/>
      <c r="F17" s="160"/>
      <c r="G17" s="160"/>
      <c r="H17" s="160"/>
      <c r="I17" s="64"/>
      <c r="J17" s="53"/>
    </row>
    <row r="18" spans="1:10" ht="19.5" customHeight="1" x14ac:dyDescent="0.25">
      <c r="A18" s="51"/>
      <c r="B18" s="64">
        <v>4</v>
      </c>
      <c r="C18" s="160" t="s">
        <v>184</v>
      </c>
      <c r="D18" s="160"/>
      <c r="E18" s="160"/>
      <c r="F18" s="160"/>
      <c r="G18" s="160"/>
      <c r="H18" s="160"/>
      <c r="I18" s="64"/>
      <c r="J18" s="53"/>
    </row>
    <row r="19" spans="1:10" ht="19.5" customHeight="1" x14ac:dyDescent="0.25">
      <c r="A19" s="51"/>
      <c r="B19" s="64">
        <v>5</v>
      </c>
      <c r="C19" s="160" t="s">
        <v>185</v>
      </c>
      <c r="D19" s="160"/>
      <c r="E19" s="160"/>
      <c r="F19" s="160"/>
      <c r="G19" s="160"/>
      <c r="H19" s="160"/>
      <c r="I19" s="64"/>
      <c r="J19" s="53"/>
    </row>
    <row r="20" spans="1:10" ht="19.5" customHeight="1" x14ac:dyDescent="0.25">
      <c r="A20" s="51"/>
      <c r="B20" s="64">
        <v>6</v>
      </c>
      <c r="C20" s="157" t="s">
        <v>254</v>
      </c>
      <c r="D20" s="158"/>
      <c r="E20" s="158"/>
      <c r="F20" s="158"/>
      <c r="G20" s="158"/>
      <c r="H20" s="159"/>
      <c r="I20" s="64"/>
      <c r="J20" s="53"/>
    </row>
    <row r="21" spans="1:10" ht="19.5" customHeight="1" x14ac:dyDescent="0.25">
      <c r="A21" s="51"/>
      <c r="B21" s="64">
        <v>7</v>
      </c>
      <c r="C21" s="160" t="s">
        <v>149</v>
      </c>
      <c r="D21" s="160"/>
      <c r="E21" s="160"/>
      <c r="F21" s="160"/>
      <c r="G21" s="160"/>
      <c r="H21" s="160"/>
      <c r="I21" s="64"/>
      <c r="J21" s="53"/>
    </row>
    <row r="22" spans="1:10" ht="19.5" customHeight="1" x14ac:dyDescent="0.25">
      <c r="A22" s="51"/>
      <c r="B22" s="64">
        <v>8</v>
      </c>
      <c r="C22" s="160" t="s">
        <v>195</v>
      </c>
      <c r="D22" s="160"/>
      <c r="E22" s="160"/>
      <c r="F22" s="160"/>
      <c r="G22" s="160"/>
      <c r="H22" s="160"/>
      <c r="I22" s="64"/>
      <c r="J22" s="53"/>
    </row>
    <row r="23" spans="1:10" ht="19.5" customHeight="1" x14ac:dyDescent="0.25">
      <c r="A23" s="51"/>
      <c r="B23" s="64">
        <v>9</v>
      </c>
      <c r="C23" s="160" t="s">
        <v>150</v>
      </c>
      <c r="D23" s="160"/>
      <c r="E23" s="160"/>
      <c r="F23" s="160"/>
      <c r="G23" s="160"/>
      <c r="H23" s="160"/>
      <c r="I23" s="64"/>
      <c r="J23" s="53"/>
    </row>
    <row r="24" spans="1:10" ht="19.5" customHeight="1" x14ac:dyDescent="0.25">
      <c r="A24" s="51"/>
      <c r="B24" s="64">
        <v>10</v>
      </c>
      <c r="C24" s="160" t="s">
        <v>151</v>
      </c>
      <c r="D24" s="160"/>
      <c r="E24" s="160"/>
      <c r="F24" s="160"/>
      <c r="G24" s="160"/>
      <c r="H24" s="160"/>
      <c r="I24" s="64"/>
      <c r="J24" s="53"/>
    </row>
    <row r="25" spans="1:10" ht="14.25" customHeight="1" x14ac:dyDescent="0.25">
      <c r="A25" s="51"/>
      <c r="B25" s="104" t="s">
        <v>253</v>
      </c>
      <c r="C25" s="105"/>
      <c r="D25" s="105"/>
      <c r="E25" s="105"/>
      <c r="F25" s="105"/>
      <c r="G25" s="105"/>
      <c r="H25" s="105"/>
      <c r="I25" s="95"/>
      <c r="J25" s="53"/>
    </row>
    <row r="26" spans="1:10" ht="14.25" customHeight="1" x14ac:dyDescent="0.25">
      <c r="A26" s="51"/>
      <c r="B26" s="104" t="s">
        <v>258</v>
      </c>
      <c r="C26" s="105"/>
      <c r="D26" s="105"/>
      <c r="E26" s="105"/>
      <c r="F26" s="105"/>
      <c r="G26" s="105"/>
      <c r="H26" s="105"/>
      <c r="I26" s="110"/>
      <c r="J26" s="53"/>
    </row>
    <row r="27" spans="1:10" ht="15.75" customHeight="1" x14ac:dyDescent="0.25">
      <c r="A27" s="51"/>
      <c r="B27" s="52"/>
      <c r="C27" s="52"/>
      <c r="D27" s="52"/>
      <c r="E27" s="52"/>
      <c r="F27" s="52"/>
      <c r="G27" s="52"/>
      <c r="H27" s="52"/>
      <c r="I27" s="52"/>
      <c r="J27" s="53"/>
    </row>
    <row r="28" spans="1:10" x14ac:dyDescent="0.25">
      <c r="A28" s="51"/>
      <c r="B28" s="54" t="s">
        <v>197</v>
      </c>
      <c r="C28" s="52"/>
      <c r="D28" s="52"/>
      <c r="E28" s="52"/>
      <c r="F28" s="52"/>
      <c r="G28" s="52"/>
      <c r="H28" s="52"/>
      <c r="I28" s="52"/>
      <c r="J28" s="53"/>
    </row>
    <row r="29" spans="1:10" ht="6.75" customHeight="1" x14ac:dyDescent="0.25">
      <c r="A29" s="51"/>
      <c r="B29" s="52"/>
      <c r="C29" s="52"/>
      <c r="D29" s="52"/>
      <c r="E29" s="52"/>
      <c r="F29" s="52"/>
      <c r="G29" s="52"/>
      <c r="H29" s="52"/>
      <c r="I29" s="52"/>
      <c r="J29" s="53"/>
    </row>
    <row r="30" spans="1:10" ht="19.5" customHeight="1" x14ac:dyDescent="0.25">
      <c r="A30" s="51"/>
      <c r="B30" s="65" t="s">
        <v>194</v>
      </c>
      <c r="C30" s="161" t="s">
        <v>186</v>
      </c>
      <c r="D30" s="161"/>
      <c r="E30" s="161"/>
      <c r="F30" s="161"/>
      <c r="G30" s="161"/>
      <c r="H30" s="162"/>
      <c r="I30" s="65" t="s">
        <v>152</v>
      </c>
      <c r="J30" s="53"/>
    </row>
    <row r="31" spans="1:10" ht="19.5" customHeight="1" x14ac:dyDescent="0.25">
      <c r="A31" s="51"/>
      <c r="B31" s="66">
        <v>1</v>
      </c>
      <c r="C31" s="67" t="s">
        <v>146</v>
      </c>
      <c r="D31" s="67"/>
      <c r="E31" s="67"/>
      <c r="F31" s="67"/>
      <c r="G31" s="67"/>
      <c r="H31" s="67"/>
      <c r="I31" s="66"/>
      <c r="J31" s="53"/>
    </row>
    <row r="32" spans="1:10" ht="19.5" customHeight="1" x14ac:dyDescent="0.25">
      <c r="A32" s="51"/>
      <c r="B32" s="66">
        <v>2</v>
      </c>
      <c r="C32" s="67" t="s">
        <v>147</v>
      </c>
      <c r="D32" s="67"/>
      <c r="E32" s="67"/>
      <c r="F32" s="67"/>
      <c r="G32" s="67"/>
      <c r="H32" s="67"/>
      <c r="I32" s="66"/>
      <c r="J32" s="53"/>
    </row>
    <row r="33" spans="1:10" ht="19.5" customHeight="1" x14ac:dyDescent="0.25">
      <c r="A33" s="51"/>
      <c r="B33" s="66">
        <v>3</v>
      </c>
      <c r="C33" s="68" t="s">
        <v>148</v>
      </c>
      <c r="D33" s="69"/>
      <c r="E33" s="69"/>
      <c r="F33" s="69"/>
      <c r="G33" s="69"/>
      <c r="H33" s="70"/>
      <c r="I33" s="66"/>
      <c r="J33" s="53"/>
    </row>
    <row r="34" spans="1:10" ht="19.5" customHeight="1" x14ac:dyDescent="0.25">
      <c r="A34" s="51"/>
      <c r="B34" s="112" t="s">
        <v>258</v>
      </c>
      <c r="C34" s="111"/>
      <c r="D34" s="52"/>
      <c r="E34" s="52"/>
      <c r="F34" s="52"/>
      <c r="G34" s="52"/>
      <c r="H34" s="52"/>
      <c r="I34" s="52"/>
      <c r="J34" s="53"/>
    </row>
    <row r="35" spans="1:10" x14ac:dyDescent="0.25">
      <c r="A35" s="51"/>
      <c r="B35" s="54" t="s">
        <v>198</v>
      </c>
      <c r="C35" s="52"/>
      <c r="D35" s="52"/>
      <c r="E35" s="52"/>
      <c r="F35" s="52"/>
      <c r="G35" s="52"/>
      <c r="H35" s="52"/>
      <c r="I35" s="52"/>
      <c r="J35" s="53"/>
    </row>
    <row r="36" spans="1:10" ht="9" customHeight="1" x14ac:dyDescent="0.25">
      <c r="A36" s="51"/>
      <c r="B36" s="52"/>
      <c r="C36" s="52"/>
      <c r="D36" s="52"/>
      <c r="E36" s="52"/>
      <c r="F36" s="52"/>
      <c r="G36" s="52"/>
      <c r="H36" s="52"/>
      <c r="I36" s="52"/>
      <c r="J36" s="53"/>
    </row>
    <row r="37" spans="1:10" s="73" customFormat="1" ht="19.5" customHeight="1" x14ac:dyDescent="0.25">
      <c r="A37" s="71"/>
      <c r="B37" s="62" t="s">
        <v>194</v>
      </c>
      <c r="C37" s="139" t="s">
        <v>187</v>
      </c>
      <c r="D37" s="139"/>
      <c r="E37" s="139"/>
      <c r="F37" s="139"/>
      <c r="G37" s="139"/>
      <c r="H37" s="139"/>
      <c r="I37" s="62" t="s">
        <v>145</v>
      </c>
      <c r="J37" s="72"/>
    </row>
    <row r="38" spans="1:10" s="73" customFormat="1" ht="19.5" customHeight="1" x14ac:dyDescent="0.25">
      <c r="A38" s="71"/>
      <c r="B38" s="64">
        <v>1</v>
      </c>
      <c r="C38" s="74" t="s">
        <v>153</v>
      </c>
      <c r="D38" s="74"/>
      <c r="E38" s="74"/>
      <c r="F38" s="74"/>
      <c r="G38" s="74"/>
      <c r="H38" s="74"/>
      <c r="I38" s="74"/>
      <c r="J38" s="72"/>
    </row>
    <row r="39" spans="1:10" s="73" customFormat="1" ht="19.5" customHeight="1" x14ac:dyDescent="0.25">
      <c r="A39" s="71"/>
      <c r="B39" s="64">
        <v>2</v>
      </c>
      <c r="C39" s="157" t="s">
        <v>267</v>
      </c>
      <c r="D39" s="158"/>
      <c r="E39" s="158"/>
      <c r="F39" s="158"/>
      <c r="G39" s="158"/>
      <c r="H39" s="159"/>
      <c r="I39" s="74"/>
      <c r="J39" s="72"/>
    </row>
    <row r="40" spans="1:10" s="73" customFormat="1" ht="19.5" customHeight="1" x14ac:dyDescent="0.25">
      <c r="A40" s="71"/>
      <c r="B40" s="64">
        <v>3</v>
      </c>
      <c r="C40" s="157" t="s">
        <v>255</v>
      </c>
      <c r="D40" s="158"/>
      <c r="E40" s="158"/>
      <c r="F40" s="158"/>
      <c r="G40" s="158"/>
      <c r="H40" s="159"/>
      <c r="I40" s="74"/>
      <c r="J40" s="72"/>
    </row>
    <row r="41" spans="1:10" ht="14.25" customHeight="1" x14ac:dyDescent="0.25">
      <c r="A41" s="51"/>
      <c r="B41" s="104" t="s">
        <v>256</v>
      </c>
      <c r="C41" s="105"/>
      <c r="D41" s="105"/>
      <c r="E41" s="105"/>
      <c r="F41" s="105"/>
      <c r="G41" s="105"/>
      <c r="H41" s="105"/>
      <c r="I41" s="110"/>
      <c r="J41" s="53"/>
    </row>
    <row r="42" spans="1:10" x14ac:dyDescent="0.25">
      <c r="A42" s="51"/>
      <c r="B42" s="52"/>
      <c r="C42" s="52"/>
      <c r="D42" s="52"/>
      <c r="E42" s="52"/>
      <c r="F42" s="52"/>
      <c r="G42" s="52"/>
      <c r="H42" s="52"/>
      <c r="I42" s="52"/>
      <c r="J42" s="53"/>
    </row>
    <row r="43" spans="1:10" x14ac:dyDescent="0.25">
      <c r="A43" s="58"/>
      <c r="B43" s="59" t="s">
        <v>104</v>
      </c>
      <c r="C43" s="154">
        <f>+'Form 1 identificacion'!F15</f>
        <v>0</v>
      </c>
      <c r="D43" s="155"/>
      <c r="E43" s="155"/>
      <c r="F43" s="156"/>
      <c r="G43" s="75"/>
      <c r="H43" s="76" t="s">
        <v>263</v>
      </c>
      <c r="I43" s="120">
        <f>'Form 1 identificacion'!$J$12</f>
        <v>0</v>
      </c>
      <c r="J43" s="53"/>
    </row>
  </sheetData>
  <mergeCells count="20">
    <mergeCell ref="B6:J7"/>
    <mergeCell ref="B9:J9"/>
    <mergeCell ref="B10:J10"/>
    <mergeCell ref="C14:H14"/>
    <mergeCell ref="I2:J4"/>
    <mergeCell ref="C43:F43"/>
    <mergeCell ref="C40:H40"/>
    <mergeCell ref="C16:H16"/>
    <mergeCell ref="C17:H17"/>
    <mergeCell ref="C18:H18"/>
    <mergeCell ref="C19:H19"/>
    <mergeCell ref="C21:H21"/>
    <mergeCell ref="C22:H22"/>
    <mergeCell ref="C23:H23"/>
    <mergeCell ref="C24:H24"/>
    <mergeCell ref="C30:H30"/>
    <mergeCell ref="C37:H37"/>
    <mergeCell ref="C20:H20"/>
    <mergeCell ref="C39:H39"/>
    <mergeCell ref="C15:H15"/>
  </mergeCells>
  <printOptions horizontalCentered="1"/>
  <pageMargins left="0.25" right="0.25" top="0.75" bottom="0.75" header="0.3" footer="0.3"/>
  <pageSetup scale="8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59999389629810485"/>
    <pageSetUpPr fitToPage="1"/>
  </sheetPr>
  <dimension ref="B2:J43"/>
  <sheetViews>
    <sheetView view="pageBreakPreview" zoomScale="115" zoomScaleNormal="100" zoomScaleSheetLayoutView="115" workbookViewId="0">
      <selection activeCell="C16" sqref="C16"/>
    </sheetView>
  </sheetViews>
  <sheetFormatPr baseColWidth="10" defaultColWidth="11.42578125" defaultRowHeight="15" x14ac:dyDescent="0.25"/>
  <cols>
    <col min="1" max="1" width="2.7109375" style="77" customWidth="1"/>
    <col min="2" max="2" width="5.85546875" style="77" customWidth="1"/>
    <col min="3" max="3" width="32.7109375" style="77" customWidth="1"/>
    <col min="4" max="4" width="20.7109375" style="77" customWidth="1"/>
    <col min="5" max="5" width="12.5703125" style="77" customWidth="1"/>
    <col min="6" max="7" width="11.42578125" style="77"/>
    <col min="8" max="8" width="13.140625" style="77" customWidth="1"/>
    <col min="9" max="9" width="2.7109375" style="77" customWidth="1"/>
    <col min="10" max="15" width="11.42578125" style="77"/>
    <col min="16" max="16" width="21.42578125" style="77" customWidth="1"/>
    <col min="17" max="16384" width="11.42578125" style="77"/>
  </cols>
  <sheetData>
    <row r="2" spans="2:10" ht="14.25" customHeight="1" x14ac:dyDescent="0.25">
      <c r="G2" s="168" t="s">
        <v>273</v>
      </c>
      <c r="H2" s="169"/>
    </row>
    <row r="3" spans="2:10" ht="14.25" customHeight="1" x14ac:dyDescent="0.25">
      <c r="G3" s="170"/>
      <c r="H3" s="171"/>
    </row>
    <row r="4" spans="2:10" ht="14.25" customHeight="1" x14ac:dyDescent="0.25">
      <c r="G4" s="172"/>
      <c r="H4" s="173"/>
    </row>
    <row r="5" spans="2:10" ht="8.25" customHeight="1" x14ac:dyDescent="0.25"/>
    <row r="6" spans="2:10" ht="10.5" customHeight="1" x14ac:dyDescent="0.25">
      <c r="B6" s="148" t="s">
        <v>188</v>
      </c>
      <c r="C6" s="148"/>
      <c r="D6" s="148"/>
      <c r="E6" s="148"/>
      <c r="F6" s="148"/>
      <c r="G6" s="148"/>
      <c r="H6" s="148"/>
      <c r="I6" s="78"/>
      <c r="J6" s="79"/>
    </row>
    <row r="7" spans="2:10" ht="10.5" customHeight="1" x14ac:dyDescent="0.25">
      <c r="B7" s="148"/>
      <c r="C7" s="148"/>
      <c r="D7" s="148"/>
      <c r="E7" s="148"/>
      <c r="F7" s="148"/>
      <c r="G7" s="148"/>
      <c r="H7" s="148"/>
      <c r="I7" s="78"/>
      <c r="J7" s="79"/>
    </row>
    <row r="8" spans="2:10" ht="7.5" customHeight="1" thickBot="1" x14ac:dyDescent="0.3"/>
    <row r="9" spans="2:10" ht="15.75" thickBot="1" x14ac:dyDescent="0.3">
      <c r="B9" s="192" t="s">
        <v>199</v>
      </c>
      <c r="C9" s="193"/>
      <c r="D9" s="193"/>
      <c r="E9" s="193"/>
      <c r="F9" s="193"/>
      <c r="G9" s="193"/>
      <c r="H9" s="194"/>
      <c r="I9" s="80"/>
      <c r="J9" s="80"/>
    </row>
    <row r="10" spans="2:10" x14ac:dyDescent="0.25">
      <c r="B10" s="195" t="s">
        <v>180</v>
      </c>
      <c r="C10" s="195"/>
      <c r="D10" s="195"/>
      <c r="E10" s="195"/>
      <c r="F10" s="195"/>
      <c r="G10" s="195"/>
      <c r="H10" s="195"/>
      <c r="I10" s="80"/>
      <c r="J10" s="80"/>
    </row>
    <row r="11" spans="2:10" ht="7.5" customHeight="1" x14ac:dyDescent="0.25"/>
    <row r="12" spans="2:10" x14ac:dyDescent="0.25">
      <c r="B12" s="81" t="s">
        <v>232</v>
      </c>
    </row>
    <row r="13" spans="2:10" ht="8.25" customHeight="1" x14ac:dyDescent="0.25"/>
    <row r="14" spans="2:10" ht="32.25" customHeight="1" x14ac:dyDescent="0.25">
      <c r="B14" s="196" t="s">
        <v>194</v>
      </c>
      <c r="C14" s="196" t="s">
        <v>162</v>
      </c>
      <c r="D14" s="198" t="s">
        <v>200</v>
      </c>
      <c r="E14" s="82" t="s">
        <v>201</v>
      </c>
      <c r="F14" s="184" t="s">
        <v>261</v>
      </c>
      <c r="G14" s="196" t="s">
        <v>202</v>
      </c>
      <c r="H14" s="196" t="s">
        <v>209</v>
      </c>
    </row>
    <row r="15" spans="2:10" ht="19.5" customHeight="1" x14ac:dyDescent="0.25">
      <c r="B15" s="196"/>
      <c r="C15" s="196"/>
      <c r="D15" s="198"/>
      <c r="E15" s="83" t="s">
        <v>176</v>
      </c>
      <c r="F15" s="184"/>
      <c r="G15" s="196"/>
      <c r="H15" s="196"/>
    </row>
    <row r="16" spans="2:10" ht="63" customHeight="1" x14ac:dyDescent="0.25">
      <c r="B16" s="84">
        <v>1</v>
      </c>
      <c r="C16" s="124"/>
      <c r="D16" s="124"/>
      <c r="E16" s="83"/>
      <c r="F16" s="119"/>
      <c r="G16" s="118"/>
      <c r="H16" s="118"/>
    </row>
    <row r="17" spans="2:8" ht="19.5" customHeight="1" x14ac:dyDescent="0.25">
      <c r="B17" s="84">
        <f>+B16+1</f>
        <v>2</v>
      </c>
      <c r="C17" s="123"/>
      <c r="D17" s="123"/>
      <c r="E17" s="83"/>
      <c r="F17" s="119"/>
      <c r="G17" s="118"/>
      <c r="H17" s="118"/>
    </row>
    <row r="18" spans="2:8" ht="19.5" customHeight="1" x14ac:dyDescent="0.25">
      <c r="B18" s="84">
        <f t="shared" ref="B18" si="0">+B17+1</f>
        <v>3</v>
      </c>
      <c r="C18" s="123"/>
      <c r="D18" s="123"/>
      <c r="E18" s="83"/>
      <c r="F18" s="119"/>
      <c r="G18" s="118"/>
      <c r="H18" s="118"/>
    </row>
    <row r="19" spans="2:8" ht="19.5" customHeight="1" x14ac:dyDescent="0.25">
      <c r="B19" s="84">
        <v>4</v>
      </c>
      <c r="C19" s="123"/>
      <c r="D19" s="123"/>
      <c r="E19" s="83"/>
      <c r="F19" s="121"/>
      <c r="G19" s="122"/>
      <c r="H19" s="122"/>
    </row>
    <row r="20" spans="2:8" ht="19.5" customHeight="1" x14ac:dyDescent="0.25">
      <c r="B20" s="84">
        <v>5</v>
      </c>
      <c r="C20" s="123"/>
      <c r="D20" s="123"/>
      <c r="E20" s="83"/>
      <c r="F20" s="119"/>
      <c r="G20" s="118"/>
      <c r="H20" s="118"/>
    </row>
    <row r="21" spans="2:8" ht="19.5" customHeight="1" x14ac:dyDescent="0.25">
      <c r="B21" s="197" t="s">
        <v>212</v>
      </c>
      <c r="C21" s="197"/>
      <c r="D21" s="197"/>
      <c r="E21" s="197"/>
      <c r="F21" s="106"/>
      <c r="G21" s="85"/>
      <c r="H21" s="115"/>
    </row>
    <row r="22" spans="2:8" ht="19.5" customHeight="1" x14ac:dyDescent="0.25">
      <c r="B22" s="189" t="s">
        <v>213</v>
      </c>
      <c r="C22" s="190"/>
      <c r="D22" s="187">
        <v>0.13</v>
      </c>
      <c r="E22" s="188"/>
      <c r="F22" s="106"/>
      <c r="G22" s="85"/>
      <c r="H22" s="85"/>
    </row>
    <row r="23" spans="2:8" ht="19.5" customHeight="1" x14ac:dyDescent="0.25">
      <c r="B23" s="197" t="s">
        <v>214</v>
      </c>
      <c r="C23" s="197"/>
      <c r="D23" s="197"/>
      <c r="E23" s="197"/>
      <c r="F23" s="106"/>
      <c r="G23" s="85"/>
      <c r="H23" s="108"/>
    </row>
    <row r="24" spans="2:8" ht="27" customHeight="1" x14ac:dyDescent="0.25">
      <c r="B24" s="185" t="s">
        <v>215</v>
      </c>
      <c r="C24" s="186"/>
      <c r="D24" s="187">
        <v>0</v>
      </c>
      <c r="E24" s="188"/>
      <c r="F24" s="106"/>
      <c r="G24" s="85"/>
      <c r="H24" s="85"/>
    </row>
    <row r="25" spans="2:8" ht="19.5" customHeight="1" x14ac:dyDescent="0.25">
      <c r="B25" s="197" t="s">
        <v>216</v>
      </c>
      <c r="C25" s="197"/>
      <c r="D25" s="197"/>
      <c r="E25" s="197"/>
      <c r="F25" s="106"/>
      <c r="G25" s="85"/>
      <c r="H25" s="85"/>
    </row>
    <row r="26" spans="2:8" ht="19.5" customHeight="1" x14ac:dyDescent="0.25">
      <c r="B26" s="197" t="s">
        <v>210</v>
      </c>
      <c r="C26" s="197"/>
      <c r="D26" s="197"/>
      <c r="E26" s="197"/>
      <c r="F26" s="106"/>
      <c r="G26" s="85"/>
      <c r="H26" s="85"/>
    </row>
    <row r="27" spans="2:8" ht="19.5" customHeight="1" x14ac:dyDescent="0.25">
      <c r="B27" s="197" t="s">
        <v>211</v>
      </c>
      <c r="C27" s="197"/>
      <c r="D27" s="197"/>
      <c r="E27" s="197"/>
      <c r="F27" s="85"/>
      <c r="G27" s="85"/>
      <c r="H27" s="85"/>
    </row>
    <row r="28" spans="2:8" ht="14.25" customHeight="1" x14ac:dyDescent="0.25">
      <c r="B28" s="86" t="s">
        <v>181</v>
      </c>
      <c r="C28" s="191" t="s">
        <v>203</v>
      </c>
      <c r="D28" s="191"/>
      <c r="E28" s="191"/>
      <c r="F28" s="191"/>
      <c r="G28" s="191"/>
      <c r="H28" s="191"/>
    </row>
    <row r="29" spans="2:8" ht="14.25" customHeight="1" x14ac:dyDescent="0.25">
      <c r="B29" s="86"/>
      <c r="C29" s="174" t="s">
        <v>207</v>
      </c>
      <c r="D29" s="174"/>
      <c r="E29" s="174"/>
      <c r="F29" s="174"/>
      <c r="G29" s="174"/>
      <c r="H29" s="174"/>
    </row>
    <row r="30" spans="2:8" ht="14.25" customHeight="1" x14ac:dyDescent="0.25">
      <c r="B30" s="86"/>
      <c r="C30" s="174" t="s">
        <v>204</v>
      </c>
      <c r="D30" s="174"/>
      <c r="E30" s="174"/>
      <c r="F30" s="174"/>
      <c r="G30" s="174"/>
      <c r="H30" s="174"/>
    </row>
    <row r="31" spans="2:8" ht="14.25" customHeight="1" x14ac:dyDescent="0.25">
      <c r="B31" s="86"/>
      <c r="C31" s="174" t="s">
        <v>205</v>
      </c>
      <c r="D31" s="174"/>
      <c r="E31" s="174"/>
      <c r="F31" s="174"/>
      <c r="G31" s="174"/>
      <c r="H31" s="174"/>
    </row>
    <row r="32" spans="2:8" ht="14.25" customHeight="1" x14ac:dyDescent="0.25">
      <c r="B32" s="87"/>
      <c r="C32" s="174" t="s">
        <v>206</v>
      </c>
      <c r="D32" s="174"/>
      <c r="E32" s="174"/>
      <c r="F32" s="174"/>
      <c r="G32" s="174"/>
      <c r="H32" s="174"/>
    </row>
    <row r="33" spans="2:8" ht="14.25" customHeight="1" x14ac:dyDescent="0.25">
      <c r="B33" s="87"/>
      <c r="C33" s="103" t="s">
        <v>258</v>
      </c>
      <c r="D33" s="103"/>
      <c r="E33" s="103"/>
      <c r="F33" s="103"/>
      <c r="G33" s="103"/>
      <c r="H33" s="103"/>
    </row>
    <row r="34" spans="2:8" ht="14.25" customHeight="1" x14ac:dyDescent="0.25">
      <c r="B34" s="87"/>
      <c r="C34" s="103" t="s">
        <v>259</v>
      </c>
      <c r="D34" s="103"/>
      <c r="E34" s="103"/>
      <c r="F34" s="103"/>
      <c r="G34" s="103"/>
      <c r="H34" s="103"/>
    </row>
    <row r="35" spans="2:8" x14ac:dyDescent="0.25">
      <c r="B35" s="81" t="s">
        <v>208</v>
      </c>
    </row>
    <row r="36" spans="2:8" ht="7.5" customHeight="1" x14ac:dyDescent="0.25"/>
    <row r="37" spans="2:8" s="88" customFormat="1" ht="19.5" customHeight="1" x14ac:dyDescent="0.25">
      <c r="B37" s="181" t="s">
        <v>178</v>
      </c>
      <c r="C37" s="182"/>
      <c r="D37" s="182"/>
      <c r="E37" s="182"/>
      <c r="F37" s="183"/>
      <c r="G37" s="62" t="s">
        <v>179</v>
      </c>
      <c r="H37" s="62" t="s">
        <v>177</v>
      </c>
    </row>
    <row r="38" spans="2:8" s="88" customFormat="1" ht="19.5" customHeight="1" x14ac:dyDescent="0.25">
      <c r="B38" s="178" t="s">
        <v>271</v>
      </c>
      <c r="C38" s="179"/>
      <c r="D38" s="179"/>
      <c r="E38" s="179"/>
      <c r="F38" s="180"/>
      <c r="G38" s="107"/>
      <c r="H38" s="89"/>
    </row>
    <row r="39" spans="2:8" s="88" customFormat="1" ht="19.5" customHeight="1" x14ac:dyDescent="0.25">
      <c r="B39" s="178" t="s">
        <v>272</v>
      </c>
      <c r="C39" s="179"/>
      <c r="D39" s="179"/>
      <c r="E39" s="179"/>
      <c r="F39" s="180"/>
      <c r="G39" s="89"/>
      <c r="H39" s="89"/>
    </row>
    <row r="40" spans="2:8" s="88" customFormat="1" ht="19.5" customHeight="1" x14ac:dyDescent="0.25">
      <c r="B40" s="125" t="s">
        <v>270</v>
      </c>
      <c r="C40" s="125"/>
      <c r="D40" s="125"/>
      <c r="E40" s="125"/>
      <c r="F40" s="125"/>
      <c r="G40" s="126"/>
      <c r="H40" s="126"/>
    </row>
    <row r="41" spans="2:8" x14ac:dyDescent="0.25">
      <c r="B41" s="127" t="s">
        <v>260</v>
      </c>
    </row>
    <row r="43" spans="2:8" x14ac:dyDescent="0.25">
      <c r="B43" s="77" t="s">
        <v>104</v>
      </c>
      <c r="C43" s="175">
        <f>'Form 1 identificacion'!F15</f>
        <v>0</v>
      </c>
      <c r="D43" s="176"/>
      <c r="E43" s="176"/>
      <c r="F43" s="176"/>
      <c r="G43" s="176"/>
      <c r="H43" s="177"/>
    </row>
  </sheetData>
  <mergeCells count="28">
    <mergeCell ref="B9:H9"/>
    <mergeCell ref="B10:H10"/>
    <mergeCell ref="H14:H15"/>
    <mergeCell ref="B27:E27"/>
    <mergeCell ref="G14:G15"/>
    <mergeCell ref="B21:E21"/>
    <mergeCell ref="B23:E23"/>
    <mergeCell ref="B25:E25"/>
    <mergeCell ref="B26:E26"/>
    <mergeCell ref="B14:B15"/>
    <mergeCell ref="C14:C15"/>
    <mergeCell ref="D14:D15"/>
    <mergeCell ref="G2:H4"/>
    <mergeCell ref="C32:H32"/>
    <mergeCell ref="C43:H43"/>
    <mergeCell ref="B38:F38"/>
    <mergeCell ref="B39:F39"/>
    <mergeCell ref="B37:F37"/>
    <mergeCell ref="F14:F15"/>
    <mergeCell ref="C29:H29"/>
    <mergeCell ref="C30:H30"/>
    <mergeCell ref="C31:H31"/>
    <mergeCell ref="B24:C24"/>
    <mergeCell ref="D24:E24"/>
    <mergeCell ref="B6:H7"/>
    <mergeCell ref="B22:C22"/>
    <mergeCell ref="D22:E22"/>
    <mergeCell ref="C28:H28"/>
  </mergeCells>
  <printOptions horizontalCentered="1"/>
  <pageMargins left="0.25" right="0.25" top="0.75" bottom="0.75" header="0.3" footer="0.3"/>
  <pageSetup scale="8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pageSetUpPr fitToPage="1"/>
  </sheetPr>
  <dimension ref="B2:N35"/>
  <sheetViews>
    <sheetView tabSelected="1" view="pageBreakPreview" zoomScale="85" zoomScaleNormal="100" zoomScaleSheetLayoutView="85" workbookViewId="0">
      <selection activeCell="P8" sqref="P8"/>
    </sheetView>
  </sheetViews>
  <sheetFormatPr baseColWidth="10" defaultColWidth="11.42578125" defaultRowHeight="15" x14ac:dyDescent="0.25"/>
  <cols>
    <col min="1" max="1" width="2.7109375" style="43" customWidth="1"/>
    <col min="2" max="2" width="6.42578125" style="43" customWidth="1"/>
    <col min="3" max="3" width="36.5703125" style="43" customWidth="1"/>
    <col min="4" max="4" width="21" style="43" customWidth="1"/>
    <col min="5" max="5" width="12" style="43" customWidth="1"/>
    <col min="6" max="6" width="17.28515625" style="43" customWidth="1"/>
    <col min="7" max="7" width="14.28515625" style="43" customWidth="1"/>
    <col min="8" max="10" width="11.42578125" style="43"/>
    <col min="11" max="11" width="12.7109375" style="43" customWidth="1"/>
    <col min="12" max="12" width="13" style="43" customWidth="1"/>
    <col min="13" max="13" width="12.5703125" style="43" customWidth="1"/>
    <col min="14" max="14" width="18" style="43" customWidth="1"/>
    <col min="15" max="15" width="2.7109375" style="43" customWidth="1"/>
    <col min="16" max="16" width="11.42578125" style="43"/>
    <col min="17" max="17" width="11.42578125" style="43" customWidth="1"/>
    <col min="18" max="16384" width="11.42578125" style="43"/>
  </cols>
  <sheetData>
    <row r="2" spans="2:14" s="50" customFormat="1" ht="14.25" customHeight="1" x14ac:dyDescent="0.2">
      <c r="N2" s="202" t="s">
        <v>273</v>
      </c>
    </row>
    <row r="3" spans="2:14" s="50" customFormat="1" ht="14.25" customHeight="1" x14ac:dyDescent="0.2">
      <c r="N3" s="203"/>
    </row>
    <row r="4" spans="2:14" s="50" customFormat="1" ht="14.25" customHeight="1" x14ac:dyDescent="0.2">
      <c r="N4" s="204"/>
    </row>
    <row r="5" spans="2:14" s="50" customFormat="1" ht="8.25" customHeight="1" x14ac:dyDescent="0.2"/>
    <row r="6" spans="2:14" s="50" customFormat="1" ht="16.5" customHeight="1" x14ac:dyDescent="0.2">
      <c r="B6" s="148" t="s">
        <v>188</v>
      </c>
      <c r="C6" s="148"/>
      <c r="D6" s="148"/>
      <c r="E6" s="148"/>
      <c r="F6" s="148"/>
      <c r="G6" s="148"/>
      <c r="H6" s="148"/>
      <c r="I6" s="148"/>
      <c r="J6" s="148"/>
      <c r="K6" s="148"/>
      <c r="L6" s="148"/>
      <c r="M6" s="148"/>
      <c r="N6" s="148"/>
    </row>
    <row r="7" spans="2:14" s="50" customFormat="1" ht="15" customHeight="1" thickBot="1" x14ac:dyDescent="0.25">
      <c r="B7" s="148"/>
      <c r="C7" s="148"/>
      <c r="D7" s="148"/>
      <c r="E7" s="148"/>
      <c r="F7" s="148"/>
      <c r="G7" s="148"/>
      <c r="H7" s="148"/>
      <c r="I7" s="148"/>
      <c r="J7" s="148"/>
      <c r="K7" s="148"/>
      <c r="L7" s="148"/>
      <c r="M7" s="148"/>
      <c r="N7" s="148"/>
    </row>
    <row r="8" spans="2:14" ht="20.25" customHeight="1" thickBot="1" x14ac:dyDescent="0.3">
      <c r="B8" s="199" t="s">
        <v>217</v>
      </c>
      <c r="C8" s="200"/>
      <c r="D8" s="200"/>
      <c r="E8" s="200"/>
      <c r="F8" s="200"/>
      <c r="G8" s="200"/>
      <c r="H8" s="200"/>
      <c r="I8" s="200"/>
      <c r="J8" s="200"/>
      <c r="K8" s="200"/>
      <c r="L8" s="200"/>
      <c r="M8" s="200"/>
      <c r="N8" s="201"/>
    </row>
    <row r="9" spans="2:14" x14ac:dyDescent="0.25">
      <c r="B9" s="81" t="s">
        <v>266</v>
      </c>
      <c r="F9" s="90"/>
      <c r="G9" s="113"/>
      <c r="N9" s="91"/>
    </row>
    <row r="10" spans="2:14" s="91" customFormat="1" ht="105" x14ac:dyDescent="0.25">
      <c r="B10" s="98" t="s">
        <v>194</v>
      </c>
      <c r="C10" s="98" t="s">
        <v>162</v>
      </c>
      <c r="D10" s="98" t="s">
        <v>163</v>
      </c>
      <c r="E10" s="98" t="s">
        <v>218</v>
      </c>
      <c r="F10" s="98" t="s">
        <v>220</v>
      </c>
      <c r="G10" s="98" t="s">
        <v>219</v>
      </c>
      <c r="H10" s="98" t="s">
        <v>242</v>
      </c>
      <c r="I10" s="99" t="s">
        <v>243</v>
      </c>
      <c r="J10" s="98" t="s">
        <v>244</v>
      </c>
      <c r="K10" s="99" t="s">
        <v>245</v>
      </c>
      <c r="L10" s="99" t="s">
        <v>246</v>
      </c>
      <c r="M10" s="99" t="s">
        <v>247</v>
      </c>
      <c r="N10" s="99" t="s">
        <v>257</v>
      </c>
    </row>
    <row r="11" spans="2:14" s="91" customFormat="1" x14ac:dyDescent="0.25">
      <c r="B11" s="98">
        <v>1</v>
      </c>
      <c r="C11" s="109"/>
      <c r="D11" s="109"/>
      <c r="E11" s="109"/>
      <c r="F11" s="109"/>
      <c r="G11" s="109"/>
      <c r="H11" s="109"/>
      <c r="I11" s="99"/>
      <c r="J11" s="109"/>
      <c r="K11" s="99"/>
      <c r="L11" s="99"/>
      <c r="M11" s="99"/>
      <c r="N11" s="99"/>
    </row>
    <row r="12" spans="2:14" s="91" customFormat="1" x14ac:dyDescent="0.25">
      <c r="B12" s="98">
        <v>2</v>
      </c>
      <c r="C12" s="109"/>
      <c r="D12" s="109"/>
      <c r="E12" s="109"/>
      <c r="F12" s="109"/>
      <c r="G12" s="109"/>
      <c r="H12" s="109"/>
      <c r="I12" s="99"/>
      <c r="J12" s="98"/>
      <c r="K12" s="99"/>
      <c r="L12" s="99"/>
      <c r="M12" s="99"/>
      <c r="N12" s="99"/>
    </row>
    <row r="13" spans="2:14" s="91" customFormat="1" x14ac:dyDescent="0.25">
      <c r="B13" s="98">
        <v>3</v>
      </c>
      <c r="C13" s="109"/>
      <c r="D13" s="109"/>
      <c r="E13" s="109"/>
      <c r="F13" s="109"/>
      <c r="G13" s="109"/>
      <c r="H13" s="109"/>
      <c r="I13" s="99"/>
      <c r="J13" s="98"/>
      <c r="K13" s="99"/>
      <c r="L13" s="99"/>
      <c r="M13" s="99"/>
      <c r="N13" s="99"/>
    </row>
    <row r="14" spans="2:14" s="91" customFormat="1" x14ac:dyDescent="0.25">
      <c r="B14" s="98">
        <v>4</v>
      </c>
      <c r="C14" s="109"/>
      <c r="D14" s="109"/>
      <c r="E14" s="109"/>
      <c r="F14" s="109"/>
      <c r="G14" s="109"/>
      <c r="H14" s="109"/>
      <c r="I14" s="99"/>
      <c r="J14" s="98"/>
      <c r="K14" s="99"/>
      <c r="L14" s="99"/>
      <c r="M14" s="99"/>
      <c r="N14" s="99"/>
    </row>
    <row r="15" spans="2:14" s="91" customFormat="1" x14ac:dyDescent="0.25">
      <c r="B15" s="98">
        <v>5</v>
      </c>
      <c r="C15" s="109"/>
      <c r="D15" s="109"/>
      <c r="E15" s="109"/>
      <c r="F15" s="109"/>
      <c r="G15" s="109"/>
      <c r="H15" s="109"/>
      <c r="I15" s="99"/>
      <c r="J15" s="98"/>
      <c r="K15" s="99"/>
      <c r="L15" s="99"/>
      <c r="M15" s="99"/>
      <c r="N15" s="99"/>
    </row>
    <row r="16" spans="2:14" s="91" customFormat="1" ht="15" customHeight="1" x14ac:dyDescent="0.25">
      <c r="B16" s="92"/>
      <c r="C16" s="92"/>
      <c r="D16" s="92"/>
      <c r="E16" s="92"/>
      <c r="F16" s="92"/>
      <c r="G16" s="92"/>
      <c r="H16" s="92"/>
      <c r="I16" s="92"/>
      <c r="J16" s="92"/>
      <c r="K16" s="92"/>
      <c r="L16" s="92"/>
      <c r="M16" s="92"/>
      <c r="N16" s="92"/>
    </row>
    <row r="17" spans="2:14" s="91" customFormat="1" x14ac:dyDescent="0.25">
      <c r="B17" s="93"/>
      <c r="C17" s="94" t="s">
        <v>252</v>
      </c>
      <c r="D17" s="90"/>
      <c r="E17" s="90"/>
      <c r="F17" s="90"/>
      <c r="G17" s="90"/>
      <c r="H17" s="90"/>
      <c r="I17" s="90"/>
      <c r="J17" s="90"/>
      <c r="K17" s="90"/>
      <c r="L17" s="90"/>
      <c r="M17" s="90"/>
      <c r="N17" s="90"/>
    </row>
    <row r="18" spans="2:14" ht="15" customHeight="1" x14ac:dyDescent="0.25">
      <c r="B18" s="102" t="s">
        <v>164</v>
      </c>
      <c r="C18" s="43" t="s">
        <v>233</v>
      </c>
    </row>
    <row r="19" spans="2:14" x14ac:dyDescent="0.25">
      <c r="B19" s="102" t="s">
        <v>165</v>
      </c>
      <c r="C19" s="43" t="s">
        <v>234</v>
      </c>
    </row>
    <row r="20" spans="2:14" ht="15" customHeight="1" x14ac:dyDescent="0.25">
      <c r="B20" s="102" t="s">
        <v>166</v>
      </c>
      <c r="C20" s="43" t="s">
        <v>235</v>
      </c>
    </row>
    <row r="21" spans="2:14" x14ac:dyDescent="0.25">
      <c r="B21" s="102" t="s">
        <v>167</v>
      </c>
      <c r="C21" s="43" t="s">
        <v>236</v>
      </c>
    </row>
    <row r="22" spans="2:14" ht="15" customHeight="1" x14ac:dyDescent="0.25">
      <c r="B22" s="102" t="s">
        <v>168</v>
      </c>
      <c r="C22" s="77" t="s">
        <v>238</v>
      </c>
    </row>
    <row r="23" spans="2:14" x14ac:dyDescent="0.25">
      <c r="B23" s="102" t="s">
        <v>169</v>
      </c>
      <c r="C23" s="43" t="s">
        <v>268</v>
      </c>
    </row>
    <row r="24" spans="2:14" ht="15" customHeight="1" x14ac:dyDescent="0.25">
      <c r="B24" s="102" t="s">
        <v>171</v>
      </c>
      <c r="C24" s="43" t="s">
        <v>268</v>
      </c>
    </row>
    <row r="26" spans="2:14" ht="15" customHeight="1" x14ac:dyDescent="0.25">
      <c r="C26" s="94" t="s">
        <v>237</v>
      </c>
    </row>
    <row r="27" spans="2:14" x14ac:dyDescent="0.25">
      <c r="B27" s="100" t="s">
        <v>170</v>
      </c>
      <c r="C27" s="43" t="s">
        <v>241</v>
      </c>
    </row>
    <row r="28" spans="2:14" x14ac:dyDescent="0.25">
      <c r="B28" s="100" t="s">
        <v>172</v>
      </c>
      <c r="C28" s="43" t="s">
        <v>264</v>
      </c>
    </row>
    <row r="29" spans="2:14" x14ac:dyDescent="0.25">
      <c r="B29" s="100" t="s">
        <v>173</v>
      </c>
      <c r="C29" s="77" t="s">
        <v>239</v>
      </c>
    </row>
    <row r="30" spans="2:14" ht="15" customHeight="1" x14ac:dyDescent="0.25">
      <c r="B30" s="100" t="s">
        <v>174</v>
      </c>
      <c r="C30" s="77" t="s">
        <v>269</v>
      </c>
    </row>
    <row r="31" spans="2:14" x14ac:dyDescent="0.25">
      <c r="B31" s="100" t="s">
        <v>175</v>
      </c>
      <c r="C31" s="77" t="s">
        <v>240</v>
      </c>
    </row>
    <row r="32" spans="2:14" x14ac:dyDescent="0.25">
      <c r="B32" s="101" t="s">
        <v>248</v>
      </c>
      <c r="C32" s="77"/>
      <c r="D32" s="77"/>
      <c r="E32" s="77"/>
      <c r="F32" s="77"/>
      <c r="G32" s="77"/>
    </row>
    <row r="33" spans="2:7" x14ac:dyDescent="0.25">
      <c r="B33" s="101" t="s">
        <v>249</v>
      </c>
      <c r="C33" s="77"/>
      <c r="D33" s="77"/>
      <c r="E33" s="77"/>
      <c r="F33" s="77"/>
      <c r="G33" s="77"/>
    </row>
    <row r="34" spans="2:7" x14ac:dyDescent="0.25">
      <c r="D34" s="77"/>
    </row>
    <row r="35" spans="2:7" x14ac:dyDescent="0.25">
      <c r="B35" s="43" t="s">
        <v>221</v>
      </c>
      <c r="C35" s="154">
        <f>'Form 1 identificacion'!$F$15</f>
        <v>0</v>
      </c>
      <c r="D35" s="156"/>
      <c r="F35" s="114" t="s">
        <v>263</v>
      </c>
      <c r="G35" s="64">
        <f>'Form 1 identificacion'!J12</f>
        <v>0</v>
      </c>
    </row>
  </sheetData>
  <mergeCells count="4">
    <mergeCell ref="B6:N7"/>
    <mergeCell ref="B8:N8"/>
    <mergeCell ref="C35:D35"/>
    <mergeCell ref="N2:N4"/>
  </mergeCells>
  <printOptions horizontalCentered="1"/>
  <pageMargins left="0.51181102362204722" right="0.51181102362204722" top="0.35433070866141736" bottom="0.35433070866141736" header="0.31496062992125984" footer="0.31496062992125984"/>
  <pageSetup scale="62" orientation="landscape"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tabColor rgb="FFFF0000"/>
  </sheetPr>
  <dimension ref="A1:U40"/>
  <sheetViews>
    <sheetView showGridLines="0" view="pageBreakPreview" zoomScale="83" zoomScaleSheetLayoutView="83" workbookViewId="0">
      <pane xSplit="4" ySplit="1" topLeftCell="E2" activePane="bottomRight" state="frozen"/>
      <selection activeCell="B7" sqref="B7:C7"/>
      <selection pane="topRight" activeCell="B7" sqref="B7:C7"/>
      <selection pane="bottomLeft" activeCell="B7" sqref="B7:C7"/>
      <selection pane="bottomRight" activeCell="B7" sqref="B7:C7"/>
    </sheetView>
  </sheetViews>
  <sheetFormatPr baseColWidth="10" defaultColWidth="17.42578125" defaultRowHeight="15" x14ac:dyDescent="0.25"/>
  <cols>
    <col min="1" max="1" width="24.28515625" customWidth="1"/>
    <col min="2" max="2" width="30.7109375" customWidth="1"/>
    <col min="3" max="3" width="17.85546875" customWidth="1"/>
    <col min="4" max="4" width="18.28515625" customWidth="1"/>
    <col min="5" max="5" width="14.140625" customWidth="1"/>
    <col min="6" max="6" width="17.7109375" customWidth="1"/>
    <col min="7" max="7" width="10.140625" customWidth="1"/>
    <col min="8" max="8" width="72.85546875" customWidth="1"/>
    <col min="9" max="9" width="21.42578125" customWidth="1"/>
    <col min="10" max="10" width="17.7109375" customWidth="1"/>
    <col min="11" max="11" width="33.28515625" customWidth="1"/>
    <col min="12" max="12" width="13" hidden="1" customWidth="1"/>
    <col min="13" max="13" width="0" hidden="1" customWidth="1"/>
    <col min="14" max="14" width="14.28515625" hidden="1" customWidth="1"/>
    <col min="15" max="15" width="54.28515625" hidden="1" customWidth="1"/>
    <col min="16" max="16" width="17.7109375" hidden="1" customWidth="1"/>
    <col min="17" max="17" width="23.42578125" hidden="1" customWidth="1"/>
    <col min="18" max="18" width="2.42578125" hidden="1" customWidth="1"/>
    <col min="19" max="19" width="15.85546875" hidden="1" customWidth="1"/>
    <col min="20" max="20" width="118.140625" hidden="1" customWidth="1"/>
    <col min="21" max="53" width="0" hidden="1" customWidth="1"/>
    <col min="54" max="247" width="11.42578125" customWidth="1"/>
    <col min="248" max="248" width="27" customWidth="1"/>
    <col min="249" max="249" width="35.140625" customWidth="1"/>
    <col min="250" max="250" width="15.140625" customWidth="1"/>
    <col min="251" max="251" width="13.28515625" customWidth="1"/>
    <col min="252" max="252" width="15.85546875" customWidth="1"/>
  </cols>
  <sheetData>
    <row r="1" spans="1:21" ht="48.75" customHeight="1" x14ac:dyDescent="0.25">
      <c r="A1" s="6" t="s">
        <v>7</v>
      </c>
      <c r="B1" s="205" t="s">
        <v>8</v>
      </c>
      <c r="C1" s="205"/>
      <c r="D1" s="205"/>
      <c r="E1" s="6" t="s">
        <v>9</v>
      </c>
      <c r="F1" s="6" t="s">
        <v>10</v>
      </c>
      <c r="G1" s="6" t="s">
        <v>11</v>
      </c>
      <c r="H1" s="7" t="s">
        <v>12</v>
      </c>
      <c r="I1" s="7" t="s">
        <v>13</v>
      </c>
      <c r="J1" s="7" t="s">
        <v>14</v>
      </c>
      <c r="K1" s="8" t="s">
        <v>15</v>
      </c>
      <c r="L1" s="9" t="e">
        <f>L2+L5+L8+L11+L14+L17+L20</f>
        <v>#REF!</v>
      </c>
      <c r="M1" s="10" t="s">
        <v>16</v>
      </c>
      <c r="N1" s="11" t="s">
        <v>17</v>
      </c>
      <c r="O1" s="11" t="s">
        <v>18</v>
      </c>
      <c r="P1" s="12" t="s">
        <v>19</v>
      </c>
      <c r="Q1" s="12" t="s">
        <v>20</v>
      </c>
    </row>
    <row r="2" spans="1:21" ht="39.950000000000003" customHeight="1" x14ac:dyDescent="0.25">
      <c r="A2" s="206" t="s">
        <v>4</v>
      </c>
      <c r="B2" s="207"/>
      <c r="C2" s="208"/>
      <c r="D2" s="209"/>
      <c r="E2" s="210" t="e">
        <f>(C3/C4)</f>
        <v>#REF!</v>
      </c>
      <c r="F2" s="211" t="s">
        <v>91</v>
      </c>
      <c r="G2" s="213" t="e">
        <f>IF(E2&gt;=65%,IF(E2&lt;=75%,5,1),3)</f>
        <v>#REF!</v>
      </c>
      <c r="H2" s="216" t="e">
        <f>IF(G2=5,$T$7,IF(G2=1,$T$8,IF(G2=3,$T$10,)))</f>
        <v>#REF!</v>
      </c>
      <c r="I2" s="216" t="e">
        <f>IF(G2=1,"INADECUADO",IF(G2=3,"INSUFICIENTE",IF(G2=5,"ADECUADO")))</f>
        <v>#REF!</v>
      </c>
      <c r="J2" s="219" t="e">
        <f>(L2+L5+L8+L11+L14+L17+L20)/7</f>
        <v>#REF!</v>
      </c>
      <c r="K2" s="231"/>
      <c r="L2" s="232" t="e">
        <f>IF(G2&lt;&gt;1,G2,0)</f>
        <v>#REF!</v>
      </c>
    </row>
    <row r="3" spans="1:21" x14ac:dyDescent="0.25">
      <c r="A3" s="206"/>
      <c r="B3" s="4" t="s">
        <v>5</v>
      </c>
      <c r="C3" s="5" t="e">
        <f>+#REF!</f>
        <v>#REF!</v>
      </c>
      <c r="D3" s="1" t="s">
        <v>3</v>
      </c>
      <c r="E3" s="210"/>
      <c r="F3" s="212"/>
      <c r="G3" s="214"/>
      <c r="H3" s="217"/>
      <c r="I3" s="217"/>
      <c r="J3" s="220"/>
      <c r="K3" s="231"/>
      <c r="L3" s="232"/>
    </row>
    <row r="4" spans="1:21" x14ac:dyDescent="0.25">
      <c r="A4" s="206"/>
      <c r="B4" s="4" t="s">
        <v>6</v>
      </c>
      <c r="C4" s="5" t="e">
        <f>+#REF!</f>
        <v>#REF!</v>
      </c>
      <c r="D4" s="1" t="s">
        <v>3</v>
      </c>
      <c r="E4" s="210"/>
      <c r="F4" s="212"/>
      <c r="G4" s="215"/>
      <c r="H4" s="218"/>
      <c r="I4" s="218"/>
      <c r="J4" s="220"/>
      <c r="K4" s="231"/>
      <c r="L4" s="232"/>
    </row>
    <row r="5" spans="1:21" ht="38.25" customHeight="1" x14ac:dyDescent="0.25">
      <c r="A5" s="206" t="s">
        <v>71</v>
      </c>
      <c r="B5" s="207"/>
      <c r="C5" s="208"/>
      <c r="D5" s="209"/>
      <c r="E5" s="233" t="e">
        <f>+C6/C7</f>
        <v>#REF!</v>
      </c>
      <c r="F5" s="211" t="s">
        <v>92</v>
      </c>
      <c r="G5" s="213" t="e">
        <f>IF(E5&gt;1,IF(E5&lt;1.5,3,5),1)</f>
        <v>#REF!</v>
      </c>
      <c r="H5" s="216" t="e">
        <f>IF(G5=5,$T$11,IF(G5=1,$T$13,IF(G5=3,$T$12,)))</f>
        <v>#REF!</v>
      </c>
      <c r="I5" s="226" t="e">
        <f>IF(G5=1,"INADECUADO",IF(G5=3,"INSUFICIENTE",IF(G5=5,"ADECUADO")))</f>
        <v>#REF!</v>
      </c>
      <c r="J5" s="220"/>
      <c r="K5" s="231"/>
      <c r="L5" s="234" t="e">
        <f>IF(G5&lt;&gt;1,G5,0)</f>
        <v>#REF!</v>
      </c>
    </row>
    <row r="6" spans="1:21" ht="19.5" customHeight="1" x14ac:dyDescent="0.25">
      <c r="A6" s="206"/>
      <c r="B6" s="4" t="s">
        <v>78</v>
      </c>
      <c r="C6" s="5" t="e">
        <f>+#REF!</f>
        <v>#REF!</v>
      </c>
      <c r="D6" s="1" t="s">
        <v>3</v>
      </c>
      <c r="E6" s="233"/>
      <c r="F6" s="212"/>
      <c r="G6" s="214"/>
      <c r="H6" s="217"/>
      <c r="I6" s="226"/>
      <c r="J6" s="220"/>
      <c r="K6" s="231"/>
      <c r="L6" s="234"/>
    </row>
    <row r="7" spans="1:21" ht="15" customHeight="1" x14ac:dyDescent="0.25">
      <c r="A7" s="206"/>
      <c r="B7" s="4" t="s">
        <v>79</v>
      </c>
      <c r="C7" s="5" t="e">
        <f>+#REF!</f>
        <v>#REF!</v>
      </c>
      <c r="D7" s="1" t="s">
        <v>3</v>
      </c>
      <c r="E7" s="233"/>
      <c r="F7" s="212"/>
      <c r="G7" s="215"/>
      <c r="H7" s="218"/>
      <c r="I7" s="226"/>
      <c r="J7" s="220"/>
      <c r="K7" s="231"/>
      <c r="L7" s="234"/>
      <c r="S7" s="235" t="s">
        <v>21</v>
      </c>
      <c r="T7" s="4" t="s">
        <v>22</v>
      </c>
      <c r="U7">
        <v>5</v>
      </c>
    </row>
    <row r="8" spans="1:21" ht="39.950000000000003" customHeight="1" x14ac:dyDescent="0.25">
      <c r="A8" s="206" t="s">
        <v>31</v>
      </c>
      <c r="B8" s="207"/>
      <c r="C8" s="208"/>
      <c r="D8" s="209"/>
      <c r="E8" s="236" t="e">
        <f>(1-(C9/C10))</f>
        <v>#REF!</v>
      </c>
      <c r="F8" s="222" t="s">
        <v>93</v>
      </c>
      <c r="G8" s="213" t="e">
        <f>IF(E8&gt;=90%,IF(E8&lt;=99.9999%,3,5),1)</f>
        <v>#REF!</v>
      </c>
      <c r="H8" s="216" t="e">
        <f>IF(G8=5,$T$14,IF(G8=1,$T$16,IF(G8=3,$T$15,)))</f>
        <v>#REF!</v>
      </c>
      <c r="I8" s="226" t="e">
        <f>IF(G8=1,"INADECUADO",IF(G8=3,"INSUFICIENTE",IF(G8=5,"ADECUADO")))</f>
        <v>#REF!</v>
      </c>
      <c r="J8" s="220"/>
      <c r="K8" s="231"/>
      <c r="L8" s="234" t="e">
        <f>IF(G8&lt;&gt;1,G8,0)</f>
        <v>#REF!</v>
      </c>
      <c r="S8" s="235"/>
      <c r="T8" s="4" t="s">
        <v>23</v>
      </c>
      <c r="U8">
        <v>1</v>
      </c>
    </row>
    <row r="9" spans="1:21" ht="15.75" customHeight="1" x14ac:dyDescent="0.25">
      <c r="A9" s="206"/>
      <c r="B9" s="4" t="s">
        <v>80</v>
      </c>
      <c r="C9" s="5" t="e">
        <f>+#REF!</f>
        <v>#REF!</v>
      </c>
      <c r="D9" s="1" t="s">
        <v>3</v>
      </c>
      <c r="E9" s="236"/>
      <c r="F9" s="212"/>
      <c r="G9" s="214"/>
      <c r="H9" s="217"/>
      <c r="I9" s="226"/>
      <c r="J9" s="220"/>
      <c r="K9" s="231"/>
      <c r="L9" s="234"/>
      <c r="S9" s="235"/>
      <c r="T9" s="4" t="s">
        <v>24</v>
      </c>
      <c r="U9">
        <v>1</v>
      </c>
    </row>
    <row r="10" spans="1:21" x14ac:dyDescent="0.25">
      <c r="A10" s="206"/>
      <c r="B10" s="4" t="s">
        <v>81</v>
      </c>
      <c r="C10" s="5" t="e">
        <f>+#REF!</f>
        <v>#REF!</v>
      </c>
      <c r="D10" s="1" t="s">
        <v>3</v>
      </c>
      <c r="E10" s="236"/>
      <c r="F10" s="212"/>
      <c r="G10" s="215"/>
      <c r="H10" s="218"/>
      <c r="I10" s="226"/>
      <c r="J10" s="220"/>
      <c r="K10" s="231"/>
      <c r="L10" s="234"/>
      <c r="S10" s="235"/>
      <c r="T10" s="4" t="s">
        <v>25</v>
      </c>
      <c r="U10">
        <v>3</v>
      </c>
    </row>
    <row r="11" spans="1:21" ht="39.950000000000003" customHeight="1" x14ac:dyDescent="0.25">
      <c r="A11" s="206" t="s">
        <v>72</v>
      </c>
      <c r="B11" s="207"/>
      <c r="C11" s="208"/>
      <c r="D11" s="209"/>
      <c r="E11" s="210" t="e">
        <f>(C12/C13)</f>
        <v>#REF!</v>
      </c>
      <c r="F11" s="222" t="s">
        <v>94</v>
      </c>
      <c r="G11" s="213" t="e">
        <f>IF(E11&gt;=20%,IF(E11&lt;=40%,5,1),3)</f>
        <v>#REF!</v>
      </c>
      <c r="H11" s="223" t="e">
        <f>IF(G11=5,$T$17,IF(G11=1,$T$19,IF(G11=3,$T$18,)))</f>
        <v>#REF!</v>
      </c>
      <c r="I11" s="226" t="e">
        <f>IF(G11=1,"INADECUADO",IF(G11=3,"INSUFICIENTE",IF(G11=5,"ADECUADO")))</f>
        <v>#REF!</v>
      </c>
      <c r="J11" s="220"/>
      <c r="K11" s="231"/>
      <c r="L11" s="234" t="e">
        <f>IF(G11&lt;&gt;1,G11,0)</f>
        <v>#REF!</v>
      </c>
      <c r="S11" s="235" t="s">
        <v>26</v>
      </c>
      <c r="T11" s="4" t="s">
        <v>27</v>
      </c>
      <c r="U11">
        <v>5</v>
      </c>
    </row>
    <row r="12" spans="1:21" x14ac:dyDescent="0.25">
      <c r="A12" s="206"/>
      <c r="B12" s="1" t="s">
        <v>28</v>
      </c>
      <c r="C12" s="5" t="e">
        <f>+#REF!</f>
        <v>#REF!</v>
      </c>
      <c r="D12" s="1" t="s">
        <v>3</v>
      </c>
      <c r="E12" s="210"/>
      <c r="F12" s="212"/>
      <c r="G12" s="214"/>
      <c r="H12" s="224"/>
      <c r="I12" s="226"/>
      <c r="J12" s="220"/>
      <c r="K12" s="231"/>
      <c r="L12" s="234"/>
      <c r="S12" s="235"/>
      <c r="T12" s="4" t="s">
        <v>29</v>
      </c>
      <c r="U12">
        <v>3</v>
      </c>
    </row>
    <row r="13" spans="1:21" x14ac:dyDescent="0.25">
      <c r="A13" s="206"/>
      <c r="B13" s="4" t="s">
        <v>82</v>
      </c>
      <c r="C13" s="5" t="e">
        <f>+#REF!</f>
        <v>#REF!</v>
      </c>
      <c r="D13" s="1" t="s">
        <v>3</v>
      </c>
      <c r="E13" s="210"/>
      <c r="F13" s="212"/>
      <c r="G13" s="215"/>
      <c r="H13" s="225"/>
      <c r="I13" s="226"/>
      <c r="J13" s="220"/>
      <c r="K13" s="231"/>
      <c r="L13" s="234"/>
      <c r="S13" s="235"/>
      <c r="T13" s="4" t="s">
        <v>30</v>
      </c>
      <c r="U13">
        <v>1</v>
      </c>
    </row>
    <row r="14" spans="1:21" ht="39.950000000000003" customHeight="1" x14ac:dyDescent="0.25">
      <c r="A14" s="227" t="s">
        <v>39</v>
      </c>
      <c r="B14" s="207"/>
      <c r="C14" s="208"/>
      <c r="D14" s="209"/>
      <c r="E14" s="230" t="e">
        <f>C15/C16</f>
        <v>#REF!</v>
      </c>
      <c r="F14" s="211" t="s">
        <v>95</v>
      </c>
      <c r="G14" s="213" t="e">
        <f>IF(K37&gt;=1.3,5,IF(K37&lt;1.3,IF(K37&gt;1.1,3,1)))</f>
        <v>#REF!</v>
      </c>
      <c r="H14" s="216" t="e">
        <f>IF(G14=5,$T$20,IF(G14=1,$T$22,IF(G14=3,$T$21,)))</f>
        <v>#REF!</v>
      </c>
      <c r="I14" s="226" t="e">
        <f>IF(G14=1,"INADECUADO",IF(G14=3,"INSUFICIENTE",IF(G14=5,"ADECUADO")))</f>
        <v>#REF!</v>
      </c>
      <c r="J14" s="220"/>
      <c r="K14" s="231"/>
      <c r="L14" s="234" t="e">
        <f>IF(G14&lt;&gt;1,G14,0)</f>
        <v>#REF!</v>
      </c>
      <c r="S14" s="235" t="s">
        <v>31</v>
      </c>
      <c r="T14" s="4" t="s">
        <v>32</v>
      </c>
    </row>
    <row r="15" spans="1:21" x14ac:dyDescent="0.25">
      <c r="A15" s="228"/>
      <c r="B15" s="4" t="s">
        <v>81</v>
      </c>
      <c r="C15" s="5" t="e">
        <f>+#REF!</f>
        <v>#REF!</v>
      </c>
      <c r="D15" s="1" t="s">
        <v>3</v>
      </c>
      <c r="E15" s="230"/>
      <c r="F15" s="212"/>
      <c r="G15" s="214"/>
      <c r="H15" s="217"/>
      <c r="I15" s="226"/>
      <c r="J15" s="220"/>
      <c r="K15" s="231"/>
      <c r="L15" s="234"/>
      <c r="S15" s="235"/>
      <c r="T15" s="4" t="s">
        <v>33</v>
      </c>
    </row>
    <row r="16" spans="1:21" x14ac:dyDescent="0.25">
      <c r="A16" s="229"/>
      <c r="B16" s="4" t="s">
        <v>2</v>
      </c>
      <c r="C16" s="5" t="e">
        <f>+#REF!</f>
        <v>#REF!</v>
      </c>
      <c r="D16" s="1" t="s">
        <v>3</v>
      </c>
      <c r="E16" s="230"/>
      <c r="F16" s="212"/>
      <c r="G16" s="215"/>
      <c r="H16" s="218"/>
      <c r="I16" s="226"/>
      <c r="J16" s="220"/>
      <c r="K16" s="231"/>
      <c r="L16" s="234"/>
      <c r="S16" s="235"/>
      <c r="T16" s="4" t="s">
        <v>34</v>
      </c>
    </row>
    <row r="17" spans="1:20" ht="39.950000000000003" customHeight="1" x14ac:dyDescent="0.25">
      <c r="A17" s="227" t="s">
        <v>73</v>
      </c>
      <c r="B17" s="207"/>
      <c r="C17" s="208"/>
      <c r="D17" s="209"/>
      <c r="E17" s="230" t="e">
        <f>C18/C19</f>
        <v>#REF!</v>
      </c>
      <c r="F17" s="211" t="s">
        <v>96</v>
      </c>
      <c r="G17" s="213" t="e">
        <f>IF(L37&lt;=0.7,5,IF(L37&gt;0.7,IF(L37&lt;1,3,IF(L37&gt;=1,1))))</f>
        <v>#REF!</v>
      </c>
      <c r="H17" s="216" t="e">
        <f>IF(G17=5,$T$23,IF(G17=1,$T$25,IF(G17=3,$T$24,)))</f>
        <v>#REF!</v>
      </c>
      <c r="I17" s="226" t="e">
        <f>IF(G17=1,"INADECUADO",IF(G17=3,"INSUFICIENTE",IF(G17=5,"ADECUADO")))</f>
        <v>#REF!</v>
      </c>
      <c r="J17" s="220"/>
      <c r="K17" s="231"/>
      <c r="L17" s="234" t="e">
        <f>IF(G17&lt;&gt;1,G17,0)</f>
        <v>#REF!</v>
      </c>
      <c r="S17" s="235" t="s">
        <v>35</v>
      </c>
      <c r="T17" s="4" t="s">
        <v>36</v>
      </c>
    </row>
    <row r="18" spans="1:20" x14ac:dyDescent="0.25">
      <c r="A18" s="228"/>
      <c r="B18" s="4" t="s">
        <v>83</v>
      </c>
      <c r="C18" s="5" t="e">
        <f>+#REF!</f>
        <v>#REF!</v>
      </c>
      <c r="D18" s="1" t="s">
        <v>3</v>
      </c>
      <c r="E18" s="230"/>
      <c r="F18" s="212"/>
      <c r="G18" s="214"/>
      <c r="H18" s="217"/>
      <c r="I18" s="226"/>
      <c r="J18" s="220"/>
      <c r="K18" s="231"/>
      <c r="L18" s="234"/>
      <c r="S18" s="235"/>
      <c r="T18" s="4" t="s">
        <v>37</v>
      </c>
    </row>
    <row r="19" spans="1:20" x14ac:dyDescent="0.25">
      <c r="A19" s="229"/>
      <c r="B19" s="4" t="s">
        <v>2</v>
      </c>
      <c r="C19" s="5" t="e">
        <f>+#REF!</f>
        <v>#REF!</v>
      </c>
      <c r="D19" s="1" t="s">
        <v>3</v>
      </c>
      <c r="E19" s="230"/>
      <c r="F19" s="212"/>
      <c r="G19" s="215"/>
      <c r="H19" s="218"/>
      <c r="I19" s="226"/>
      <c r="J19" s="220"/>
      <c r="K19" s="231"/>
      <c r="L19" s="234"/>
      <c r="S19" s="235"/>
      <c r="T19" s="4" t="s">
        <v>38</v>
      </c>
    </row>
    <row r="20" spans="1:20" ht="39.950000000000003" customHeight="1" x14ac:dyDescent="0.25">
      <c r="A20" s="227" t="s">
        <v>74</v>
      </c>
      <c r="B20" s="207"/>
      <c r="C20" s="208"/>
      <c r="D20" s="209"/>
      <c r="E20" s="210" t="e">
        <f>C21/C22</f>
        <v>#REF!</v>
      </c>
      <c r="F20" s="222" t="s">
        <v>97</v>
      </c>
      <c r="G20" s="213" t="e">
        <f>IF(E20&gt;=85%,IF(E20&lt;=90%,3,5),1)</f>
        <v>#REF!</v>
      </c>
      <c r="H20" s="216" t="e">
        <f>IF(G20=5,$T$26,IF(G20=1,$T$28,IF(G20=3,$T$27,)))</f>
        <v>#REF!</v>
      </c>
      <c r="I20" s="226" t="e">
        <f>IF(G20=1,"INADECUADO",IF(G20=3,"INSUFICIENTE",IF(G20=5,"ADECUADO")))</f>
        <v>#REF!</v>
      </c>
      <c r="J20" s="220"/>
      <c r="K20" s="231"/>
      <c r="L20" s="234" t="e">
        <f>IF(G20&lt;&gt;1,G20,0)</f>
        <v>#REF!</v>
      </c>
      <c r="S20" s="235" t="s">
        <v>39</v>
      </c>
      <c r="T20" s="4" t="s">
        <v>40</v>
      </c>
    </row>
    <row r="21" spans="1:20" x14ac:dyDescent="0.25">
      <c r="A21" s="228"/>
      <c r="B21" s="4" t="s">
        <v>84</v>
      </c>
      <c r="C21" s="5" t="e">
        <f>+#REF!</f>
        <v>#REF!</v>
      </c>
      <c r="D21" s="1" t="s">
        <v>3</v>
      </c>
      <c r="E21" s="210"/>
      <c r="F21" s="212"/>
      <c r="G21" s="214"/>
      <c r="H21" s="217"/>
      <c r="I21" s="226"/>
      <c r="J21" s="220"/>
      <c r="K21" s="231"/>
      <c r="L21" s="234"/>
      <c r="S21" s="235"/>
      <c r="T21" s="4" t="s">
        <v>41</v>
      </c>
    </row>
    <row r="22" spans="1:20" x14ac:dyDescent="0.25">
      <c r="A22" s="229"/>
      <c r="B22" s="4" t="s">
        <v>85</v>
      </c>
      <c r="C22" s="5" t="e">
        <f>+#REF!</f>
        <v>#REF!</v>
      </c>
      <c r="D22" s="1" t="s">
        <v>3</v>
      </c>
      <c r="E22" s="210"/>
      <c r="F22" s="212"/>
      <c r="G22" s="215"/>
      <c r="H22" s="218"/>
      <c r="I22" s="226"/>
      <c r="J22" s="221"/>
      <c r="K22" s="231"/>
      <c r="L22" s="234"/>
      <c r="S22" s="235"/>
      <c r="T22" s="4" t="s">
        <v>42</v>
      </c>
    </row>
    <row r="23" spans="1:20" ht="39.950000000000003" hidden="1" customHeight="1" x14ac:dyDescent="0.25">
      <c r="A23" s="227" t="s">
        <v>75</v>
      </c>
      <c r="B23" s="207"/>
      <c r="C23" s="208"/>
      <c r="D23" s="209"/>
      <c r="E23" s="240" t="e">
        <f>(C24/C25)</f>
        <v>#DIV/0!</v>
      </c>
      <c r="F23" s="222" t="s">
        <v>98</v>
      </c>
      <c r="G23" s="213" t="e">
        <f>IF(E23&gt;=25%,IF(E23&lt;=30%,5,3),1)</f>
        <v>#DIV/0!</v>
      </c>
      <c r="H23" s="216" t="e">
        <f>IF(G23=5,$T$29,IF(G23=1,$T$31,IF(G23=3,$T$30,)))</f>
        <v>#DIV/0!</v>
      </c>
      <c r="I23" s="226" t="e">
        <f>IF(G23=1,"INADECUADO",IF(G23=3,"INSUFICIENTE",IF(G23=5,"ADECUADO")))</f>
        <v>#DIV/0!</v>
      </c>
      <c r="J23" s="237" t="e">
        <f>(IF(G23&lt;&gt;1,IF(G26&lt;&gt;1,IF(G29&lt;&gt;1,G23+G26+G29,G23+G26),IF(G29&lt;&gt;1,G23+G29,G23)),IF(G26&lt;&gt;1,IF(G29&lt;&gt;1,G26+G29,G26),IF(G29&lt;&gt;1,G29,0))))/3</f>
        <v>#DIV/0!</v>
      </c>
      <c r="K23" s="231"/>
      <c r="L23" s="234"/>
      <c r="S23" s="235" t="s">
        <v>43</v>
      </c>
      <c r="T23" s="4" t="s">
        <v>44</v>
      </c>
    </row>
    <row r="24" spans="1:20" hidden="1" x14ac:dyDescent="0.25">
      <c r="A24" s="228"/>
      <c r="B24" s="4" t="s">
        <v>86</v>
      </c>
      <c r="C24" s="5"/>
      <c r="D24" s="1" t="s">
        <v>45</v>
      </c>
      <c r="E24" s="240"/>
      <c r="F24" s="212"/>
      <c r="G24" s="214"/>
      <c r="H24" s="217"/>
      <c r="I24" s="226"/>
      <c r="J24" s="238"/>
      <c r="K24" s="231"/>
      <c r="L24" s="234"/>
      <c r="S24" s="235"/>
      <c r="T24" s="4" t="s">
        <v>46</v>
      </c>
    </row>
    <row r="25" spans="1:20" hidden="1" x14ac:dyDescent="0.25">
      <c r="A25" s="229"/>
      <c r="B25" s="4" t="s">
        <v>87</v>
      </c>
      <c r="C25" s="5"/>
      <c r="D25" s="1" t="s">
        <v>45</v>
      </c>
      <c r="E25" s="240"/>
      <c r="F25" s="212"/>
      <c r="G25" s="215"/>
      <c r="H25" s="218"/>
      <c r="I25" s="226"/>
      <c r="J25" s="238"/>
      <c r="K25" s="231"/>
      <c r="L25" s="234"/>
      <c r="S25" s="235"/>
      <c r="T25" s="4" t="s">
        <v>47</v>
      </c>
    </row>
    <row r="26" spans="1:20" ht="39.950000000000003" hidden="1" customHeight="1" x14ac:dyDescent="0.25">
      <c r="A26" s="227" t="s">
        <v>76</v>
      </c>
      <c r="B26" s="207"/>
      <c r="C26" s="208"/>
      <c r="D26" s="209"/>
      <c r="E26" s="246" t="e">
        <f>(C27*1000)/C28</f>
        <v>#DIV/0!</v>
      </c>
      <c r="F26" s="222" t="s">
        <v>99</v>
      </c>
      <c r="G26" s="213" t="e">
        <f>IF(E26&gt;=2,IF(E26&lt;=4,5,1),3)</f>
        <v>#DIV/0!</v>
      </c>
      <c r="H26" s="247" t="e">
        <f>IF(G26=5,$T$32,IF(G26=1,$T$34,IF(G26=3,$T$33,)))</f>
        <v>#DIV/0!</v>
      </c>
      <c r="I26" s="226" t="e">
        <f>IF(G26=1,"INADECUADO",IF(G26=3,"INSUFICIENTE",IF(G26=5,"ADECUADO")))</f>
        <v>#DIV/0!</v>
      </c>
      <c r="J26" s="238"/>
      <c r="K26" s="231"/>
      <c r="L26" s="234"/>
      <c r="S26" s="235" t="s">
        <v>48</v>
      </c>
      <c r="T26" s="4" t="s">
        <v>49</v>
      </c>
    </row>
    <row r="27" spans="1:20" hidden="1" x14ac:dyDescent="0.25">
      <c r="A27" s="228"/>
      <c r="B27" s="4" t="s">
        <v>87</v>
      </c>
      <c r="C27" s="5"/>
      <c r="D27" s="1" t="s">
        <v>45</v>
      </c>
      <c r="E27" s="246"/>
      <c r="F27" s="212"/>
      <c r="G27" s="214"/>
      <c r="H27" s="248"/>
      <c r="I27" s="226"/>
      <c r="J27" s="238"/>
      <c r="K27" s="231"/>
      <c r="L27" s="234"/>
      <c r="S27" s="235"/>
      <c r="T27" s="4" t="s">
        <v>50</v>
      </c>
    </row>
    <row r="28" spans="1:20" ht="24" hidden="1" customHeight="1" x14ac:dyDescent="0.25">
      <c r="A28" s="229"/>
      <c r="B28" s="4" t="s">
        <v>88</v>
      </c>
      <c r="C28" s="5"/>
      <c r="D28" s="1" t="s">
        <v>45</v>
      </c>
      <c r="E28" s="246"/>
      <c r="F28" s="212"/>
      <c r="G28" s="215"/>
      <c r="H28" s="249"/>
      <c r="I28" s="226"/>
      <c r="J28" s="238"/>
      <c r="K28" s="231"/>
      <c r="L28" s="234"/>
      <c r="S28" s="235"/>
      <c r="T28" s="4" t="s">
        <v>51</v>
      </c>
    </row>
    <row r="29" spans="1:20" ht="39.950000000000003" hidden="1" customHeight="1" x14ac:dyDescent="0.25">
      <c r="A29" s="227" t="s">
        <v>77</v>
      </c>
      <c r="B29" s="207"/>
      <c r="C29" s="208"/>
      <c r="D29" s="209"/>
      <c r="E29" s="240" t="e">
        <f>(C30/C31)</f>
        <v>#DIV/0!</v>
      </c>
      <c r="F29" s="222" t="s">
        <v>100</v>
      </c>
      <c r="G29" s="213" t="e">
        <f>IF(E29&gt;=90%,IF(E29&lt;=99%,3,5),1)</f>
        <v>#DIV/0!</v>
      </c>
      <c r="H29" s="242" t="e">
        <f>IF(G29=5,$T$35,IF(G29=1,$T$37,IF(G29=3,$T$36,)))</f>
        <v>#DIV/0!</v>
      </c>
      <c r="I29" s="245" t="e">
        <f>IF(G29=1,"INADECUADO",IF(G29=3,"INSUFICIENTE",IF(G29=5,"ADECUADO")))</f>
        <v>#DIV/0!</v>
      </c>
      <c r="J29" s="238"/>
      <c r="K29" s="231"/>
      <c r="L29" s="234"/>
      <c r="S29" s="235" t="s">
        <v>52</v>
      </c>
      <c r="T29" s="4" t="s">
        <v>53</v>
      </c>
    </row>
    <row r="30" spans="1:20" hidden="1" x14ac:dyDescent="0.25">
      <c r="A30" s="228"/>
      <c r="B30" s="4" t="s">
        <v>89</v>
      </c>
      <c r="C30" s="5"/>
      <c r="D30" s="1" t="s">
        <v>45</v>
      </c>
      <c r="E30" s="240"/>
      <c r="F30" s="212"/>
      <c r="G30" s="214"/>
      <c r="H30" s="243"/>
      <c r="I30" s="245"/>
      <c r="J30" s="238"/>
      <c r="K30" s="231"/>
      <c r="L30" s="234"/>
      <c r="S30" s="235"/>
      <c r="T30" s="4" t="s">
        <v>54</v>
      </c>
    </row>
    <row r="31" spans="1:20" hidden="1" x14ac:dyDescent="0.25">
      <c r="A31" s="229"/>
      <c r="B31" s="4" t="s">
        <v>90</v>
      </c>
      <c r="C31" s="5"/>
      <c r="D31" s="1" t="s">
        <v>45</v>
      </c>
      <c r="E31" s="240"/>
      <c r="F31" s="212"/>
      <c r="G31" s="215"/>
      <c r="H31" s="244"/>
      <c r="I31" s="245"/>
      <c r="J31" s="239"/>
      <c r="K31" s="231"/>
      <c r="L31" s="234"/>
      <c r="S31" s="235"/>
      <c r="T31" s="4" t="s">
        <v>55</v>
      </c>
    </row>
    <row r="32" spans="1:20" x14ac:dyDescent="0.25">
      <c r="S32" s="235" t="s">
        <v>56</v>
      </c>
      <c r="T32" s="4" t="s">
        <v>57</v>
      </c>
    </row>
    <row r="33" spans="1:20" ht="10.5" customHeight="1" x14ac:dyDescent="0.25">
      <c r="S33" s="235"/>
      <c r="T33" s="4" t="s">
        <v>58</v>
      </c>
    </row>
    <row r="34" spans="1:20" hidden="1" x14ac:dyDescent="0.25">
      <c r="S34" s="235"/>
      <c r="T34" s="4" t="s">
        <v>59</v>
      </c>
    </row>
    <row r="35" spans="1:20" hidden="1" x14ac:dyDescent="0.25">
      <c r="S35" s="235" t="s">
        <v>60</v>
      </c>
      <c r="T35" s="4" t="s">
        <v>61</v>
      </c>
    </row>
    <row r="36" spans="1:20" ht="50.25" customHeight="1" x14ac:dyDescent="0.25">
      <c r="A36" s="241" t="s">
        <v>62</v>
      </c>
      <c r="B36" s="241"/>
      <c r="H36" s="13"/>
      <c r="S36" s="235"/>
      <c r="T36" s="4" t="s">
        <v>63</v>
      </c>
    </row>
    <row r="37" spans="1:20" x14ac:dyDescent="0.25">
      <c r="A37" s="14" t="s">
        <v>64</v>
      </c>
      <c r="B37" s="11" t="s">
        <v>65</v>
      </c>
      <c r="C37" s="2" t="s">
        <v>66</v>
      </c>
      <c r="H37" s="13"/>
      <c r="K37" s="15" t="e">
        <f>E14/E17</f>
        <v>#REF!</v>
      </c>
      <c r="L37" s="15" t="e">
        <f>E17/E14</f>
        <v>#REF!</v>
      </c>
      <c r="S37" s="235"/>
      <c r="T37" s="4" t="s">
        <v>67</v>
      </c>
    </row>
    <row r="38" spans="1:20" x14ac:dyDescent="0.25">
      <c r="A38" s="16">
        <v>1</v>
      </c>
      <c r="B38" s="17" t="s">
        <v>68</v>
      </c>
      <c r="D38" s="18"/>
      <c r="H38" s="19"/>
      <c r="K38" s="20" t="e">
        <f>E17+K37</f>
        <v>#REF!</v>
      </c>
      <c r="L38" s="20" t="e">
        <f>E14+L37</f>
        <v>#REF!</v>
      </c>
    </row>
    <row r="39" spans="1:20" x14ac:dyDescent="0.25">
      <c r="A39" s="21">
        <v>3</v>
      </c>
      <c r="B39" s="22" t="s">
        <v>69</v>
      </c>
      <c r="C39" s="3"/>
      <c r="D39" s="18"/>
    </row>
    <row r="40" spans="1:20" x14ac:dyDescent="0.25">
      <c r="A40" s="16">
        <v>5</v>
      </c>
      <c r="B40" s="23" t="s">
        <v>70</v>
      </c>
      <c r="C40" s="3"/>
    </row>
  </sheetData>
  <mergeCells count="104">
    <mergeCell ref="S35:S37"/>
    <mergeCell ref="A36:B36"/>
    <mergeCell ref="H29:H31"/>
    <mergeCell ref="I29:I31"/>
    <mergeCell ref="K29:K31"/>
    <mergeCell ref="L29:L31"/>
    <mergeCell ref="S29:S31"/>
    <mergeCell ref="S32:S34"/>
    <mergeCell ref="L23:L25"/>
    <mergeCell ref="S23:S25"/>
    <mergeCell ref="A26:A28"/>
    <mergeCell ref="B26:D26"/>
    <mergeCell ref="E26:E28"/>
    <mergeCell ref="F26:F28"/>
    <mergeCell ref="G26:G28"/>
    <mergeCell ref="H26:H28"/>
    <mergeCell ref="I26:I28"/>
    <mergeCell ref="K26:K28"/>
    <mergeCell ref="L26:L28"/>
    <mergeCell ref="S26:S28"/>
    <mergeCell ref="A23:A25"/>
    <mergeCell ref="B23:D23"/>
    <mergeCell ref="E23:E25"/>
    <mergeCell ref="F23:F25"/>
    <mergeCell ref="G23:G25"/>
    <mergeCell ref="H23:H25"/>
    <mergeCell ref="I23:I25"/>
    <mergeCell ref="J23:J31"/>
    <mergeCell ref="K23:K25"/>
    <mergeCell ref="A29:A31"/>
    <mergeCell ref="B29:D29"/>
    <mergeCell ref="E29:E31"/>
    <mergeCell ref="F29:F31"/>
    <mergeCell ref="G29:G31"/>
    <mergeCell ref="K17:K19"/>
    <mergeCell ref="L17:L19"/>
    <mergeCell ref="S17:S19"/>
    <mergeCell ref="A20:A22"/>
    <mergeCell ref="B20:D20"/>
    <mergeCell ref="E20:E22"/>
    <mergeCell ref="F20:F22"/>
    <mergeCell ref="G20:G22"/>
    <mergeCell ref="H20:H22"/>
    <mergeCell ref="I20:I22"/>
    <mergeCell ref="K20:K22"/>
    <mergeCell ref="L20:L22"/>
    <mergeCell ref="S20:S22"/>
    <mergeCell ref="K11:K13"/>
    <mergeCell ref="L11:L13"/>
    <mergeCell ref="S11:S13"/>
    <mergeCell ref="A14:A16"/>
    <mergeCell ref="B14:D14"/>
    <mergeCell ref="E14:E16"/>
    <mergeCell ref="F14:F16"/>
    <mergeCell ref="G14:G16"/>
    <mergeCell ref="H14:H16"/>
    <mergeCell ref="I14:I16"/>
    <mergeCell ref="K14:K16"/>
    <mergeCell ref="L14:L16"/>
    <mergeCell ref="S14:S16"/>
    <mergeCell ref="S7:S10"/>
    <mergeCell ref="A8:A10"/>
    <mergeCell ref="B8:D8"/>
    <mergeCell ref="E8:E10"/>
    <mergeCell ref="F8:F10"/>
    <mergeCell ref="G8:G10"/>
    <mergeCell ref="H8:H10"/>
    <mergeCell ref="I8:I10"/>
    <mergeCell ref="K8:K10"/>
    <mergeCell ref="L8:L10"/>
    <mergeCell ref="K2:K4"/>
    <mergeCell ref="L2:L4"/>
    <mergeCell ref="A5:A7"/>
    <mergeCell ref="B5:D5"/>
    <mergeCell ref="E5:E7"/>
    <mergeCell ref="F5:F7"/>
    <mergeCell ref="G5:G7"/>
    <mergeCell ref="H5:H7"/>
    <mergeCell ref="I5:I7"/>
    <mergeCell ref="K5:K7"/>
    <mergeCell ref="L5:L7"/>
    <mergeCell ref="B1:D1"/>
    <mergeCell ref="A2:A4"/>
    <mergeCell ref="B2:D2"/>
    <mergeCell ref="E2:E4"/>
    <mergeCell ref="F2:F4"/>
    <mergeCell ref="G2:G4"/>
    <mergeCell ref="H2:H4"/>
    <mergeCell ref="I2:I4"/>
    <mergeCell ref="J2:J22"/>
    <mergeCell ref="A11:A13"/>
    <mergeCell ref="B11:D11"/>
    <mergeCell ref="E11:E13"/>
    <mergeCell ref="F11:F13"/>
    <mergeCell ref="G11:G13"/>
    <mergeCell ref="H11:H13"/>
    <mergeCell ref="I11:I13"/>
    <mergeCell ref="A17:A19"/>
    <mergeCell ref="B17:D17"/>
    <mergeCell ref="E17:E19"/>
    <mergeCell ref="F17:F19"/>
    <mergeCell ref="G17:G19"/>
    <mergeCell ref="H17:H19"/>
    <mergeCell ref="I17:I19"/>
  </mergeCells>
  <phoneticPr fontId="21" type="noConversion"/>
  <conditionalFormatting sqref="I2:I31">
    <cfRule type="cellIs" dxfId="8" priority="2" operator="equal">
      <formula>"ADECUADO"</formula>
    </cfRule>
    <cfRule type="cellIs" dxfId="7" priority="3" operator="equal">
      <formula>"INSUFICIENTE"</formula>
    </cfRule>
    <cfRule type="cellIs" dxfId="6" priority="4" operator="equal">
      <formula>"INADECUADO"</formula>
    </cfRule>
  </conditionalFormatting>
  <conditionalFormatting sqref="A2:A31">
    <cfRule type="colorScale" priority="1">
      <colorScale>
        <cfvo type="min"/>
        <cfvo type="max"/>
        <color rgb="FFFFEF9C"/>
        <color rgb="FFFF7128"/>
      </colorScale>
    </cfRule>
  </conditionalFormatting>
  <pageMargins left="0.24" right="0.2" top="0.95" bottom="0.46" header="0.28000000000000003" footer="0.3"/>
  <pageSetup paperSize="9" scale="52"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3">
    <tabColor rgb="FF00B050"/>
  </sheetPr>
  <dimension ref="A1:U40"/>
  <sheetViews>
    <sheetView showGridLines="0" view="pageBreakPreview" zoomScale="68" zoomScaleSheetLayoutView="68" workbookViewId="0">
      <pane xSplit="4" ySplit="1" topLeftCell="F2" activePane="bottomRight" state="frozen"/>
      <selection activeCell="B7" sqref="B7:C7"/>
      <selection pane="topRight" activeCell="B7" sqref="B7:C7"/>
      <selection pane="bottomLeft" activeCell="B7" sqref="B7:C7"/>
      <selection pane="bottomRight" activeCell="B7" sqref="B7:C7"/>
    </sheetView>
  </sheetViews>
  <sheetFormatPr baseColWidth="10" defaultColWidth="17.42578125" defaultRowHeight="15" x14ac:dyDescent="0.25"/>
  <cols>
    <col min="1" max="1" width="24.28515625" customWidth="1"/>
    <col min="2" max="2" width="30.7109375" customWidth="1"/>
    <col min="3" max="3" width="17.85546875" customWidth="1"/>
    <col min="4" max="4" width="18.28515625" customWidth="1"/>
    <col min="5" max="5" width="14.140625" customWidth="1"/>
    <col min="6" max="6" width="17.7109375" customWidth="1"/>
    <col min="7" max="7" width="10.140625" customWidth="1"/>
    <col min="8" max="8" width="72.85546875" customWidth="1"/>
    <col min="9" max="9" width="21.42578125" customWidth="1"/>
    <col min="10" max="10" width="17.7109375" customWidth="1"/>
    <col min="11" max="11" width="33.28515625" customWidth="1"/>
    <col min="12" max="12" width="13" hidden="1" customWidth="1"/>
    <col min="13" max="13" width="0" hidden="1" customWidth="1"/>
    <col min="14" max="14" width="14.28515625" hidden="1" customWidth="1"/>
    <col min="15" max="15" width="54.28515625" hidden="1" customWidth="1"/>
    <col min="16" max="16" width="17.7109375" hidden="1" customWidth="1"/>
    <col min="17" max="17" width="23.42578125" hidden="1" customWidth="1"/>
    <col min="18" max="18" width="2.42578125" hidden="1" customWidth="1"/>
    <col min="19" max="19" width="15.85546875" hidden="1" customWidth="1"/>
    <col min="20" max="20" width="118.140625" hidden="1" customWidth="1"/>
    <col min="21" max="53" width="0" hidden="1" customWidth="1"/>
    <col min="54" max="247" width="11.42578125" customWidth="1"/>
    <col min="248" max="248" width="27" customWidth="1"/>
    <col min="249" max="249" width="35.140625" customWidth="1"/>
    <col min="250" max="250" width="15.140625" customWidth="1"/>
    <col min="251" max="251" width="13.28515625" customWidth="1"/>
    <col min="252" max="252" width="15.85546875" customWidth="1"/>
  </cols>
  <sheetData>
    <row r="1" spans="1:21" ht="48.75" customHeight="1" x14ac:dyDescent="0.25">
      <c r="A1" s="6" t="s">
        <v>7</v>
      </c>
      <c r="B1" s="205" t="s">
        <v>8</v>
      </c>
      <c r="C1" s="205"/>
      <c r="D1" s="205"/>
      <c r="E1" s="6" t="s">
        <v>9</v>
      </c>
      <c r="F1" s="6" t="s">
        <v>10</v>
      </c>
      <c r="G1" s="6" t="s">
        <v>11</v>
      </c>
      <c r="H1" s="7" t="s">
        <v>12</v>
      </c>
      <c r="I1" s="7" t="s">
        <v>13</v>
      </c>
      <c r="J1" s="7" t="s">
        <v>14</v>
      </c>
      <c r="K1" s="8" t="s">
        <v>15</v>
      </c>
      <c r="L1" s="9" t="e">
        <f>L2+L5+L8+L11+L14+L17+L20</f>
        <v>#REF!</v>
      </c>
      <c r="M1" s="10" t="s">
        <v>16</v>
      </c>
      <c r="N1" s="11" t="s">
        <v>17</v>
      </c>
      <c r="O1" s="11" t="s">
        <v>18</v>
      </c>
      <c r="P1" s="12" t="s">
        <v>19</v>
      </c>
      <c r="Q1" s="12" t="s">
        <v>20</v>
      </c>
    </row>
    <row r="2" spans="1:21" ht="39.950000000000003" hidden="1" customHeight="1" x14ac:dyDescent="0.25">
      <c r="A2" s="206" t="s">
        <v>4</v>
      </c>
      <c r="B2" s="207"/>
      <c r="C2" s="208"/>
      <c r="D2" s="209"/>
      <c r="E2" s="210" t="e">
        <f>(C3/C4)</f>
        <v>#REF!</v>
      </c>
      <c r="F2" s="211" t="s">
        <v>91</v>
      </c>
      <c r="G2" s="213" t="e">
        <f>IF(E2&gt;=65%,IF(E2&lt;=75%,5,1),3)</f>
        <v>#REF!</v>
      </c>
      <c r="H2" s="216" t="e">
        <f>IF(G2=5,$T$7,IF(G2=1,$T$8,IF(G2=3,$T$10,)))</f>
        <v>#REF!</v>
      </c>
      <c r="I2" s="216" t="e">
        <f>IF(G2=1,"INADECUADO",IF(G2=3,"INSUFICIENTE",IF(G2=5,"ADECUADO")))</f>
        <v>#REF!</v>
      </c>
      <c r="J2" s="219" t="e">
        <f>(L2+L5+L8+L11+L14+L17+L20)/7</f>
        <v>#REF!</v>
      </c>
      <c r="K2" s="231"/>
      <c r="L2" s="232" t="e">
        <f>IF(G2&lt;&gt;1,G2,0)</f>
        <v>#REF!</v>
      </c>
    </row>
    <row r="3" spans="1:21" hidden="1" x14ac:dyDescent="0.25">
      <c r="A3" s="206"/>
      <c r="B3" s="4" t="s">
        <v>5</v>
      </c>
      <c r="C3" s="5" t="e">
        <f>+#REF!</f>
        <v>#REF!</v>
      </c>
      <c r="D3" s="1" t="s">
        <v>3</v>
      </c>
      <c r="E3" s="210"/>
      <c r="F3" s="212"/>
      <c r="G3" s="214"/>
      <c r="H3" s="217"/>
      <c r="I3" s="217"/>
      <c r="J3" s="220"/>
      <c r="K3" s="231"/>
      <c r="L3" s="232"/>
    </row>
    <row r="4" spans="1:21" hidden="1" x14ac:dyDescent="0.25">
      <c r="A4" s="206"/>
      <c r="B4" s="4" t="s">
        <v>6</v>
      </c>
      <c r="C4" s="5" t="e">
        <f>+#REF!</f>
        <v>#REF!</v>
      </c>
      <c r="D4" s="1" t="s">
        <v>3</v>
      </c>
      <c r="E4" s="210"/>
      <c r="F4" s="212"/>
      <c r="G4" s="215"/>
      <c r="H4" s="218"/>
      <c r="I4" s="218"/>
      <c r="J4" s="220"/>
      <c r="K4" s="231"/>
      <c r="L4" s="232"/>
    </row>
    <row r="5" spans="1:21" ht="38.25" hidden="1" customHeight="1" x14ac:dyDescent="0.25">
      <c r="A5" s="206" t="s">
        <v>71</v>
      </c>
      <c r="B5" s="207"/>
      <c r="C5" s="208"/>
      <c r="D5" s="209"/>
      <c r="E5" s="236" t="e">
        <f>+C6/C7</f>
        <v>#REF!</v>
      </c>
      <c r="F5" s="211" t="s">
        <v>92</v>
      </c>
      <c r="G5" s="213" t="e">
        <f>IF(E5&gt;1,IF(E5&lt;1.5,3,5),1)</f>
        <v>#REF!</v>
      </c>
      <c r="H5" s="216" t="e">
        <f>IF(G5=5,$T$11,IF(G5=1,$T$13,IF(G5=3,$T$12,)))</f>
        <v>#REF!</v>
      </c>
      <c r="I5" s="226" t="e">
        <f>IF(G5=1,"INADECUADO",IF(G5=3,"INSUFICIENTE",IF(G5=5,"ADECUADO")))</f>
        <v>#REF!</v>
      </c>
      <c r="J5" s="220"/>
      <c r="K5" s="231"/>
      <c r="L5" s="234" t="e">
        <f>IF(G5&lt;&gt;1,G5,0)</f>
        <v>#REF!</v>
      </c>
    </row>
    <row r="6" spans="1:21" ht="19.5" hidden="1" customHeight="1" x14ac:dyDescent="0.25">
      <c r="A6" s="206"/>
      <c r="B6" s="4" t="s">
        <v>78</v>
      </c>
      <c r="C6" s="5" t="e">
        <f>+#REF!</f>
        <v>#REF!</v>
      </c>
      <c r="D6" s="1" t="s">
        <v>3</v>
      </c>
      <c r="E6" s="236"/>
      <c r="F6" s="212"/>
      <c r="G6" s="214"/>
      <c r="H6" s="217"/>
      <c r="I6" s="226"/>
      <c r="J6" s="220"/>
      <c r="K6" s="231"/>
      <c r="L6" s="234"/>
    </row>
    <row r="7" spans="1:21" ht="15" hidden="1" customHeight="1" x14ac:dyDescent="0.25">
      <c r="A7" s="206"/>
      <c r="B7" s="4" t="s">
        <v>79</v>
      </c>
      <c r="C7" s="5" t="e">
        <f>+#REF!</f>
        <v>#REF!</v>
      </c>
      <c r="D7" s="1" t="s">
        <v>3</v>
      </c>
      <c r="E7" s="236"/>
      <c r="F7" s="212"/>
      <c r="G7" s="215"/>
      <c r="H7" s="218"/>
      <c r="I7" s="226"/>
      <c r="J7" s="220"/>
      <c r="K7" s="231"/>
      <c r="L7" s="234"/>
      <c r="S7" s="235" t="s">
        <v>21</v>
      </c>
      <c r="T7" s="4" t="s">
        <v>22</v>
      </c>
      <c r="U7">
        <v>5</v>
      </c>
    </row>
    <row r="8" spans="1:21" ht="39.950000000000003" hidden="1" customHeight="1" x14ac:dyDescent="0.25">
      <c r="A8" s="206" t="s">
        <v>31</v>
      </c>
      <c r="B8" s="207"/>
      <c r="C8" s="208"/>
      <c r="D8" s="209"/>
      <c r="E8" s="236" t="e">
        <f>(1-(C9/C10))</f>
        <v>#REF!</v>
      </c>
      <c r="F8" s="222" t="s">
        <v>93</v>
      </c>
      <c r="G8" s="213" t="e">
        <f>IF(E8&gt;=90%,IF(E8&lt;=99.9999%,3,5),1)</f>
        <v>#REF!</v>
      </c>
      <c r="H8" s="216" t="e">
        <f>IF(G8=5,$T$14,IF(G8=1,$T$16,IF(G8=3,$T$15,)))</f>
        <v>#REF!</v>
      </c>
      <c r="I8" s="226" t="e">
        <f>IF(G8=1,"INADECUADO",IF(G8=3,"INSUFICIENTE",IF(G8=5,"ADECUADO")))</f>
        <v>#REF!</v>
      </c>
      <c r="J8" s="220"/>
      <c r="K8" s="231"/>
      <c r="L8" s="234" t="e">
        <f>IF(G8&lt;&gt;1,G8,0)</f>
        <v>#REF!</v>
      </c>
      <c r="S8" s="235"/>
      <c r="T8" s="4" t="s">
        <v>23</v>
      </c>
      <c r="U8">
        <v>1</v>
      </c>
    </row>
    <row r="9" spans="1:21" ht="15.75" hidden="1" customHeight="1" x14ac:dyDescent="0.25">
      <c r="A9" s="206"/>
      <c r="B9" s="4" t="s">
        <v>80</v>
      </c>
      <c r="C9" s="5" t="e">
        <f>+#REF!</f>
        <v>#REF!</v>
      </c>
      <c r="D9" s="1" t="s">
        <v>3</v>
      </c>
      <c r="E9" s="236"/>
      <c r="F9" s="212"/>
      <c r="G9" s="214"/>
      <c r="H9" s="217"/>
      <c r="I9" s="226"/>
      <c r="J9" s="220"/>
      <c r="K9" s="231"/>
      <c r="L9" s="234"/>
      <c r="S9" s="235"/>
      <c r="T9" s="4" t="s">
        <v>24</v>
      </c>
      <c r="U9">
        <v>1</v>
      </c>
    </row>
    <row r="10" spans="1:21" hidden="1" x14ac:dyDescent="0.25">
      <c r="A10" s="206"/>
      <c r="B10" s="4" t="s">
        <v>81</v>
      </c>
      <c r="C10" s="5" t="e">
        <f>+#REF!</f>
        <v>#REF!</v>
      </c>
      <c r="D10" s="1" t="s">
        <v>3</v>
      </c>
      <c r="E10" s="236"/>
      <c r="F10" s="212"/>
      <c r="G10" s="215"/>
      <c r="H10" s="218"/>
      <c r="I10" s="226"/>
      <c r="J10" s="220"/>
      <c r="K10" s="231"/>
      <c r="L10" s="234"/>
      <c r="S10" s="235"/>
      <c r="T10" s="4" t="s">
        <v>25</v>
      </c>
      <c r="U10">
        <v>3</v>
      </c>
    </row>
    <row r="11" spans="1:21" ht="39.950000000000003" hidden="1" customHeight="1" x14ac:dyDescent="0.25">
      <c r="A11" s="206" t="s">
        <v>72</v>
      </c>
      <c r="B11" s="207"/>
      <c r="C11" s="208"/>
      <c r="D11" s="209"/>
      <c r="E11" s="210" t="e">
        <f>(C12/C13)</f>
        <v>#REF!</v>
      </c>
      <c r="F11" s="222" t="s">
        <v>94</v>
      </c>
      <c r="G11" s="213" t="e">
        <f>IF(E11&gt;=20%,IF(E11&lt;=40%,5,1),3)</f>
        <v>#REF!</v>
      </c>
      <c r="H11" s="223" t="e">
        <f>IF(G11=5,$T$17,IF(G11=1,$T$19,IF(G11=3,$T$18,)))</f>
        <v>#REF!</v>
      </c>
      <c r="I11" s="226" t="e">
        <f>IF(G11=1,"INADECUADO",IF(G11=3,"INSUFICIENTE",IF(G11=5,"ADECUADO")))</f>
        <v>#REF!</v>
      </c>
      <c r="J11" s="220"/>
      <c r="K11" s="231"/>
      <c r="L11" s="234" t="e">
        <f>IF(G11&lt;&gt;1,G11,0)</f>
        <v>#REF!</v>
      </c>
      <c r="S11" s="235" t="s">
        <v>26</v>
      </c>
      <c r="T11" s="4" t="s">
        <v>27</v>
      </c>
      <c r="U11">
        <v>5</v>
      </c>
    </row>
    <row r="12" spans="1:21" hidden="1" x14ac:dyDescent="0.25">
      <c r="A12" s="206"/>
      <c r="B12" s="1" t="s">
        <v>28</v>
      </c>
      <c r="C12" s="5" t="e">
        <f>+#REF!</f>
        <v>#REF!</v>
      </c>
      <c r="D12" s="1" t="s">
        <v>3</v>
      </c>
      <c r="E12" s="210"/>
      <c r="F12" s="212"/>
      <c r="G12" s="214"/>
      <c r="H12" s="224"/>
      <c r="I12" s="226"/>
      <c r="J12" s="220"/>
      <c r="K12" s="231"/>
      <c r="L12" s="234"/>
      <c r="S12" s="235"/>
      <c r="T12" s="4" t="s">
        <v>29</v>
      </c>
      <c r="U12">
        <v>3</v>
      </c>
    </row>
    <row r="13" spans="1:21" hidden="1" x14ac:dyDescent="0.25">
      <c r="A13" s="206"/>
      <c r="B13" s="4" t="s">
        <v>82</v>
      </c>
      <c r="C13" s="5" t="e">
        <f>+#REF!</f>
        <v>#REF!</v>
      </c>
      <c r="D13" s="1" t="s">
        <v>3</v>
      </c>
      <c r="E13" s="210"/>
      <c r="F13" s="212"/>
      <c r="G13" s="215"/>
      <c r="H13" s="225"/>
      <c r="I13" s="226"/>
      <c r="J13" s="220"/>
      <c r="K13" s="231"/>
      <c r="L13" s="234"/>
      <c r="S13" s="235"/>
      <c r="T13" s="4" t="s">
        <v>30</v>
      </c>
      <c r="U13">
        <v>1</v>
      </c>
    </row>
    <row r="14" spans="1:21" ht="39.950000000000003" hidden="1" customHeight="1" x14ac:dyDescent="0.25">
      <c r="A14" s="227" t="s">
        <v>39</v>
      </c>
      <c r="B14" s="207"/>
      <c r="C14" s="208"/>
      <c r="D14" s="209"/>
      <c r="E14" s="236" t="e">
        <f>C15/C16</f>
        <v>#REF!</v>
      </c>
      <c r="F14" s="211" t="s">
        <v>95</v>
      </c>
      <c r="G14" s="213" t="e">
        <f>IF(K37&gt;=1.3,5,IF(K37&lt;1.3,IF(K37&gt;1.1,3,1)))</f>
        <v>#REF!</v>
      </c>
      <c r="H14" s="216" t="e">
        <f>IF(G14=5,$T$20,IF(G14=1,$T$22,IF(G14=3,$T$21,)))</f>
        <v>#REF!</v>
      </c>
      <c r="I14" s="226" t="e">
        <f>IF(G14=1,"INADECUADO",IF(G14=3,"INSUFICIENTE",IF(G14=5,"ADECUADO")))</f>
        <v>#REF!</v>
      </c>
      <c r="J14" s="220"/>
      <c r="K14" s="231"/>
      <c r="L14" s="234" t="e">
        <f>IF(G14&lt;&gt;1,G14,0)</f>
        <v>#REF!</v>
      </c>
      <c r="S14" s="235" t="s">
        <v>31</v>
      </c>
      <c r="T14" s="4" t="s">
        <v>32</v>
      </c>
    </row>
    <row r="15" spans="1:21" hidden="1" x14ac:dyDescent="0.25">
      <c r="A15" s="228"/>
      <c r="B15" s="4" t="s">
        <v>81</v>
      </c>
      <c r="C15" s="5" t="e">
        <f>+#REF!</f>
        <v>#REF!</v>
      </c>
      <c r="D15" s="1" t="s">
        <v>3</v>
      </c>
      <c r="E15" s="236"/>
      <c r="F15" s="212"/>
      <c r="G15" s="214"/>
      <c r="H15" s="217"/>
      <c r="I15" s="226"/>
      <c r="J15" s="220"/>
      <c r="K15" s="231"/>
      <c r="L15" s="234"/>
      <c r="S15" s="235"/>
      <c r="T15" s="4" t="s">
        <v>33</v>
      </c>
    </row>
    <row r="16" spans="1:21" hidden="1" x14ac:dyDescent="0.25">
      <c r="A16" s="229"/>
      <c r="B16" s="4" t="s">
        <v>2</v>
      </c>
      <c r="C16" s="5" t="e">
        <f>+#REF!</f>
        <v>#REF!</v>
      </c>
      <c r="D16" s="1" t="s">
        <v>3</v>
      </c>
      <c r="E16" s="236"/>
      <c r="F16" s="212"/>
      <c r="G16" s="215"/>
      <c r="H16" s="218"/>
      <c r="I16" s="226"/>
      <c r="J16" s="220"/>
      <c r="K16" s="231"/>
      <c r="L16" s="234"/>
      <c r="S16" s="235"/>
      <c r="T16" s="4" t="s">
        <v>34</v>
      </c>
    </row>
    <row r="17" spans="1:20" ht="39.950000000000003" hidden="1" customHeight="1" x14ac:dyDescent="0.25">
      <c r="A17" s="227" t="s">
        <v>73</v>
      </c>
      <c r="B17" s="207"/>
      <c r="C17" s="208"/>
      <c r="D17" s="209"/>
      <c r="E17" s="236" t="e">
        <f>C18/C19</f>
        <v>#REF!</v>
      </c>
      <c r="F17" s="211" t="s">
        <v>96</v>
      </c>
      <c r="G17" s="213" t="e">
        <f>IF(L37&lt;=0.7,5,IF(L37&gt;0.7,IF(L37&lt;1,3,IF(L37&gt;=1,1))))</f>
        <v>#REF!</v>
      </c>
      <c r="H17" s="216" t="e">
        <f>IF(G17=5,$T$23,IF(G17=1,$T$25,IF(G17=3,$T$24,)))</f>
        <v>#REF!</v>
      </c>
      <c r="I17" s="226" t="e">
        <f>IF(G17=1,"INADECUADO",IF(G17=3,"INSUFICIENTE",IF(G17=5,"ADECUADO")))</f>
        <v>#REF!</v>
      </c>
      <c r="J17" s="220"/>
      <c r="K17" s="231"/>
      <c r="L17" s="234" t="e">
        <f>IF(G17&lt;&gt;1,G17,0)</f>
        <v>#REF!</v>
      </c>
      <c r="S17" s="235" t="s">
        <v>35</v>
      </c>
      <c r="T17" s="4" t="s">
        <v>36</v>
      </c>
    </row>
    <row r="18" spans="1:20" hidden="1" x14ac:dyDescent="0.25">
      <c r="A18" s="228"/>
      <c r="B18" s="4" t="s">
        <v>83</v>
      </c>
      <c r="C18" s="5" t="e">
        <f>+#REF!</f>
        <v>#REF!</v>
      </c>
      <c r="D18" s="1" t="s">
        <v>3</v>
      </c>
      <c r="E18" s="236"/>
      <c r="F18" s="212"/>
      <c r="G18" s="214"/>
      <c r="H18" s="217"/>
      <c r="I18" s="226"/>
      <c r="J18" s="220"/>
      <c r="K18" s="231"/>
      <c r="L18" s="234"/>
      <c r="S18" s="235"/>
      <c r="T18" s="4" t="s">
        <v>37</v>
      </c>
    </row>
    <row r="19" spans="1:20" hidden="1" x14ac:dyDescent="0.25">
      <c r="A19" s="229"/>
      <c r="B19" s="4" t="s">
        <v>2</v>
      </c>
      <c r="C19" s="5" t="e">
        <f>+#REF!</f>
        <v>#REF!</v>
      </c>
      <c r="D19" s="1" t="s">
        <v>3</v>
      </c>
      <c r="E19" s="236"/>
      <c r="F19" s="212"/>
      <c r="G19" s="215"/>
      <c r="H19" s="218"/>
      <c r="I19" s="226"/>
      <c r="J19" s="220"/>
      <c r="K19" s="231"/>
      <c r="L19" s="234"/>
      <c r="S19" s="235"/>
      <c r="T19" s="4" t="s">
        <v>38</v>
      </c>
    </row>
    <row r="20" spans="1:20" ht="39.950000000000003" hidden="1" customHeight="1" x14ac:dyDescent="0.25">
      <c r="A20" s="227" t="s">
        <v>74</v>
      </c>
      <c r="B20" s="207"/>
      <c r="C20" s="208"/>
      <c r="D20" s="209"/>
      <c r="E20" s="210" t="e">
        <f>C21/C22</f>
        <v>#REF!</v>
      </c>
      <c r="F20" s="222" t="s">
        <v>97</v>
      </c>
      <c r="G20" s="213" t="e">
        <f>IF(E20&gt;=85%,IF(E20&lt;=90%,3,5),1)</f>
        <v>#REF!</v>
      </c>
      <c r="H20" s="216" t="e">
        <f>IF(G20=5,$T$26,IF(G20=1,$T$28,IF(G20=3,$T$27,)))</f>
        <v>#REF!</v>
      </c>
      <c r="I20" s="226" t="e">
        <f>IF(G20=1,"INADECUADO",IF(G20=3,"INSUFICIENTE",IF(G20=5,"ADECUADO")))</f>
        <v>#REF!</v>
      </c>
      <c r="J20" s="220"/>
      <c r="K20" s="231"/>
      <c r="L20" s="234" t="e">
        <f>IF(G20&lt;&gt;1,G20,0)</f>
        <v>#REF!</v>
      </c>
      <c r="S20" s="235" t="s">
        <v>39</v>
      </c>
      <c r="T20" s="4" t="s">
        <v>40</v>
      </c>
    </row>
    <row r="21" spans="1:20" hidden="1" x14ac:dyDescent="0.25">
      <c r="A21" s="228"/>
      <c r="B21" s="4" t="s">
        <v>84</v>
      </c>
      <c r="C21" s="5" t="e">
        <f>+#REF!</f>
        <v>#REF!</v>
      </c>
      <c r="D21" s="1" t="s">
        <v>3</v>
      </c>
      <c r="E21" s="210"/>
      <c r="F21" s="212"/>
      <c r="G21" s="214"/>
      <c r="H21" s="217"/>
      <c r="I21" s="226"/>
      <c r="J21" s="220"/>
      <c r="K21" s="231"/>
      <c r="L21" s="234"/>
      <c r="S21" s="235"/>
      <c r="T21" s="4" t="s">
        <v>41</v>
      </c>
    </row>
    <row r="22" spans="1:20" hidden="1" x14ac:dyDescent="0.25">
      <c r="A22" s="229"/>
      <c r="B22" s="4" t="s">
        <v>85</v>
      </c>
      <c r="C22" s="5" t="e">
        <f>+#REF!</f>
        <v>#REF!</v>
      </c>
      <c r="D22" s="1" t="s">
        <v>3</v>
      </c>
      <c r="E22" s="210"/>
      <c r="F22" s="212"/>
      <c r="G22" s="215"/>
      <c r="H22" s="218"/>
      <c r="I22" s="226"/>
      <c r="J22" s="221"/>
      <c r="K22" s="231"/>
      <c r="L22" s="234"/>
      <c r="S22" s="235"/>
      <c r="T22" s="4" t="s">
        <v>42</v>
      </c>
    </row>
    <row r="23" spans="1:20" ht="39.950000000000003" hidden="1" customHeight="1" x14ac:dyDescent="0.25">
      <c r="A23" s="227" t="s">
        <v>75</v>
      </c>
      <c r="B23" s="207"/>
      <c r="C23" s="208"/>
      <c r="D23" s="209"/>
      <c r="E23" s="240" t="e">
        <f>(C24/C25)</f>
        <v>#DIV/0!</v>
      </c>
      <c r="F23" s="222" t="s">
        <v>98</v>
      </c>
      <c r="G23" s="213" t="e">
        <f>IF(E23&gt;=25%,IF(E23&lt;=30%,5,3),1)</f>
        <v>#DIV/0!</v>
      </c>
      <c r="H23" s="216" t="e">
        <f>IF(G23=5,$T$29,IF(G23=1,$T$31,IF(G23=3,$T$30,)))</f>
        <v>#DIV/0!</v>
      </c>
      <c r="I23" s="226" t="e">
        <f>IF(G23=1,"INADECUADO",IF(G23=3,"INSUFICIENTE",IF(G23=5,"ADECUADO")))</f>
        <v>#DIV/0!</v>
      </c>
      <c r="J23" s="237" t="e">
        <f>(IF(G23&lt;&gt;1,IF(G26&lt;&gt;1,IF(G29&lt;&gt;1,G23+G26+G29,G23+G26),IF(G29&lt;&gt;1,G23+G29,G23)),IF(G26&lt;&gt;1,IF(G29&lt;&gt;1,G26+G29,G26),IF(G29&lt;&gt;1,G29,0))))/3</f>
        <v>#DIV/0!</v>
      </c>
      <c r="K23" s="231"/>
      <c r="L23" s="234"/>
      <c r="S23" s="235" t="s">
        <v>43</v>
      </c>
      <c r="T23" s="4" t="s">
        <v>44</v>
      </c>
    </row>
    <row r="24" spans="1:20" hidden="1" x14ac:dyDescent="0.25">
      <c r="A24" s="228"/>
      <c r="B24" s="4" t="s">
        <v>86</v>
      </c>
      <c r="C24" s="5"/>
      <c r="D24" s="1" t="s">
        <v>45</v>
      </c>
      <c r="E24" s="240"/>
      <c r="F24" s="212"/>
      <c r="G24" s="214"/>
      <c r="H24" s="217"/>
      <c r="I24" s="226"/>
      <c r="J24" s="238"/>
      <c r="K24" s="231"/>
      <c r="L24" s="234"/>
      <c r="S24" s="235"/>
      <c r="T24" s="4" t="s">
        <v>46</v>
      </c>
    </row>
    <row r="25" spans="1:20" hidden="1" x14ac:dyDescent="0.25">
      <c r="A25" s="229"/>
      <c r="B25" s="4" t="s">
        <v>87</v>
      </c>
      <c r="C25" s="5"/>
      <c r="D25" s="1" t="s">
        <v>45</v>
      </c>
      <c r="E25" s="240"/>
      <c r="F25" s="212"/>
      <c r="G25" s="215"/>
      <c r="H25" s="218"/>
      <c r="I25" s="226"/>
      <c r="J25" s="238"/>
      <c r="K25" s="231"/>
      <c r="L25" s="234"/>
      <c r="S25" s="235"/>
      <c r="T25" s="4" t="s">
        <v>47</v>
      </c>
    </row>
    <row r="26" spans="1:20" ht="39.950000000000003" hidden="1" customHeight="1" x14ac:dyDescent="0.25">
      <c r="A26" s="227" t="s">
        <v>76</v>
      </c>
      <c r="B26" s="207"/>
      <c r="C26" s="208"/>
      <c r="D26" s="209"/>
      <c r="E26" s="246" t="e">
        <f>(C27*1000)/C28</f>
        <v>#DIV/0!</v>
      </c>
      <c r="F26" s="222" t="s">
        <v>99</v>
      </c>
      <c r="G26" s="213" t="e">
        <f>IF(E26&gt;=2,IF(E26&lt;=4,5,1),3)</f>
        <v>#DIV/0!</v>
      </c>
      <c r="H26" s="247" t="e">
        <f>IF(G26=5,$T$32,IF(G26=1,$T$34,IF(G26=3,$T$33,)))</f>
        <v>#DIV/0!</v>
      </c>
      <c r="I26" s="226" t="e">
        <f>IF(G26=1,"INADECUADO",IF(G26=3,"INSUFICIENTE",IF(G26=5,"ADECUADO")))</f>
        <v>#DIV/0!</v>
      </c>
      <c r="J26" s="238"/>
      <c r="K26" s="231"/>
      <c r="L26" s="234"/>
      <c r="S26" s="235" t="s">
        <v>48</v>
      </c>
      <c r="T26" s="4" t="s">
        <v>49</v>
      </c>
    </row>
    <row r="27" spans="1:20" hidden="1" x14ac:dyDescent="0.25">
      <c r="A27" s="228"/>
      <c r="B27" s="4" t="s">
        <v>87</v>
      </c>
      <c r="C27" s="5"/>
      <c r="D27" s="1" t="s">
        <v>45</v>
      </c>
      <c r="E27" s="246"/>
      <c r="F27" s="212"/>
      <c r="G27" s="214"/>
      <c r="H27" s="248"/>
      <c r="I27" s="226"/>
      <c r="J27" s="238"/>
      <c r="K27" s="231"/>
      <c r="L27" s="234"/>
      <c r="S27" s="235"/>
      <c r="T27" s="4" t="s">
        <v>50</v>
      </c>
    </row>
    <row r="28" spans="1:20" ht="24" hidden="1" customHeight="1" x14ac:dyDescent="0.25">
      <c r="A28" s="229"/>
      <c r="B28" s="4" t="s">
        <v>88</v>
      </c>
      <c r="C28" s="5"/>
      <c r="D28" s="1" t="s">
        <v>45</v>
      </c>
      <c r="E28" s="246"/>
      <c r="F28" s="212"/>
      <c r="G28" s="215"/>
      <c r="H28" s="249"/>
      <c r="I28" s="226"/>
      <c r="J28" s="238"/>
      <c r="K28" s="231"/>
      <c r="L28" s="234"/>
      <c r="S28" s="235"/>
      <c r="T28" s="4" t="s">
        <v>51</v>
      </c>
    </row>
    <row r="29" spans="1:20" ht="39.950000000000003" customHeight="1" x14ac:dyDescent="0.25">
      <c r="A29" s="227" t="s">
        <v>77</v>
      </c>
      <c r="B29" s="207"/>
      <c r="C29" s="208"/>
      <c r="D29" s="209"/>
      <c r="E29" s="240" t="e">
        <f>(C30/C31)</f>
        <v>#REF!</v>
      </c>
      <c r="F29" s="222" t="s">
        <v>100</v>
      </c>
      <c r="G29" s="213" t="e">
        <f>IF(E29&gt;=90%,IF(E29&lt;=99%,3,5),1)</f>
        <v>#REF!</v>
      </c>
      <c r="H29" s="242" t="e">
        <f>IF(G29=5,$T$35,IF(G29=1,$T$37,IF(G29=3,$T$36,)))</f>
        <v>#REF!</v>
      </c>
      <c r="I29" s="245" t="e">
        <f>IF(G29=1,"INADECUADO",IF(G29=3,"INSUFICIENTE",IF(G29=5,"ADECUADO")))</f>
        <v>#REF!</v>
      </c>
      <c r="J29" s="238"/>
      <c r="K29" s="231"/>
      <c r="L29" s="234"/>
      <c r="S29" s="235" t="s">
        <v>52</v>
      </c>
      <c r="T29" s="4" t="s">
        <v>53</v>
      </c>
    </row>
    <row r="30" spans="1:20" x14ac:dyDescent="0.25">
      <c r="A30" s="228"/>
      <c r="B30" s="4" t="s">
        <v>89</v>
      </c>
      <c r="C30" s="5" t="e">
        <f>+#REF!</f>
        <v>#REF!</v>
      </c>
      <c r="D30" s="1" t="s">
        <v>45</v>
      </c>
      <c r="E30" s="240"/>
      <c r="F30" s="212"/>
      <c r="G30" s="214"/>
      <c r="H30" s="243"/>
      <c r="I30" s="245"/>
      <c r="J30" s="238"/>
      <c r="K30" s="231"/>
      <c r="L30" s="234"/>
      <c r="S30" s="235"/>
      <c r="T30" s="4" t="s">
        <v>54</v>
      </c>
    </row>
    <row r="31" spans="1:20" x14ac:dyDescent="0.25">
      <c r="A31" s="229"/>
      <c r="B31" s="4" t="s">
        <v>90</v>
      </c>
      <c r="C31" s="5" t="e">
        <f>+#REF!</f>
        <v>#REF!</v>
      </c>
      <c r="D31" s="1" t="s">
        <v>45</v>
      </c>
      <c r="E31" s="240"/>
      <c r="F31" s="212"/>
      <c r="G31" s="215"/>
      <c r="H31" s="244"/>
      <c r="I31" s="245"/>
      <c r="J31" s="239"/>
      <c r="K31" s="231"/>
      <c r="L31" s="234"/>
      <c r="S31" s="235"/>
      <c r="T31" s="4" t="s">
        <v>55</v>
      </c>
    </row>
    <row r="32" spans="1:20" x14ac:dyDescent="0.25">
      <c r="S32" s="235" t="s">
        <v>56</v>
      </c>
      <c r="T32" s="4" t="s">
        <v>57</v>
      </c>
    </row>
    <row r="33" spans="1:20" ht="10.5" customHeight="1" x14ac:dyDescent="0.25">
      <c r="S33" s="235"/>
      <c r="T33" s="4" t="s">
        <v>58</v>
      </c>
    </row>
    <row r="34" spans="1:20" hidden="1" x14ac:dyDescent="0.25">
      <c r="S34" s="235"/>
      <c r="T34" s="4" t="s">
        <v>59</v>
      </c>
    </row>
    <row r="35" spans="1:20" hidden="1" x14ac:dyDescent="0.25">
      <c r="S35" s="235" t="s">
        <v>60</v>
      </c>
      <c r="T35" s="4" t="s">
        <v>61</v>
      </c>
    </row>
    <row r="36" spans="1:20" ht="50.25" customHeight="1" x14ac:dyDescent="0.25">
      <c r="A36" s="241" t="s">
        <v>62</v>
      </c>
      <c r="B36" s="241"/>
      <c r="H36" s="13"/>
      <c r="S36" s="235"/>
      <c r="T36" s="4" t="s">
        <v>63</v>
      </c>
    </row>
    <row r="37" spans="1:20" x14ac:dyDescent="0.25">
      <c r="A37" s="14" t="s">
        <v>64</v>
      </c>
      <c r="B37" s="11" t="s">
        <v>65</v>
      </c>
      <c r="C37" s="2" t="s">
        <v>66</v>
      </c>
      <c r="H37" s="13"/>
      <c r="K37" s="15" t="e">
        <f>E14/E17</f>
        <v>#REF!</v>
      </c>
      <c r="L37" s="15" t="e">
        <f>E17/E14</f>
        <v>#REF!</v>
      </c>
      <c r="S37" s="235"/>
      <c r="T37" s="4" t="s">
        <v>67</v>
      </c>
    </row>
    <row r="38" spans="1:20" x14ac:dyDescent="0.25">
      <c r="A38" s="16">
        <v>1</v>
      </c>
      <c r="B38" s="17" t="s">
        <v>68</v>
      </c>
      <c r="D38" s="18"/>
      <c r="H38" s="19"/>
      <c r="K38" s="20" t="e">
        <f>E17+K37</f>
        <v>#REF!</v>
      </c>
      <c r="L38" s="20" t="e">
        <f>E14+L37</f>
        <v>#REF!</v>
      </c>
    </row>
    <row r="39" spans="1:20" x14ac:dyDescent="0.25">
      <c r="A39" s="21">
        <v>3</v>
      </c>
      <c r="B39" s="22" t="s">
        <v>69</v>
      </c>
      <c r="C39" s="3"/>
      <c r="D39" s="18"/>
    </row>
    <row r="40" spans="1:20" x14ac:dyDescent="0.25">
      <c r="A40" s="16">
        <v>5</v>
      </c>
      <c r="B40" s="23" t="s">
        <v>70</v>
      </c>
      <c r="C40" s="3"/>
    </row>
  </sheetData>
  <mergeCells count="104">
    <mergeCell ref="B1:D1"/>
    <mergeCell ref="A2:A4"/>
    <mergeCell ref="B2:D2"/>
    <mergeCell ref="E2:E4"/>
    <mergeCell ref="F2:F4"/>
    <mergeCell ref="G2:G4"/>
    <mergeCell ref="H2:H4"/>
    <mergeCell ref="I2:I4"/>
    <mergeCell ref="J2:J22"/>
    <mergeCell ref="A11:A13"/>
    <mergeCell ref="B11:D11"/>
    <mergeCell ref="E11:E13"/>
    <mergeCell ref="F11:F13"/>
    <mergeCell ref="G11:G13"/>
    <mergeCell ref="H11:H13"/>
    <mergeCell ref="I11:I13"/>
    <mergeCell ref="A17:A19"/>
    <mergeCell ref="B17:D17"/>
    <mergeCell ref="E17:E19"/>
    <mergeCell ref="F17:F19"/>
    <mergeCell ref="G17:G19"/>
    <mergeCell ref="H17:H19"/>
    <mergeCell ref="I17:I19"/>
    <mergeCell ref="K2:K4"/>
    <mergeCell ref="L2:L4"/>
    <mergeCell ref="A5:A7"/>
    <mergeCell ref="B5:D5"/>
    <mergeCell ref="E5:E7"/>
    <mergeCell ref="F5:F7"/>
    <mergeCell ref="G5:G7"/>
    <mergeCell ref="H5:H7"/>
    <mergeCell ref="I5:I7"/>
    <mergeCell ref="K5:K7"/>
    <mergeCell ref="L5:L7"/>
    <mergeCell ref="S7:S10"/>
    <mergeCell ref="A8:A10"/>
    <mergeCell ref="B8:D8"/>
    <mergeCell ref="E8:E10"/>
    <mergeCell ref="F8:F10"/>
    <mergeCell ref="G8:G10"/>
    <mergeCell ref="H8:H10"/>
    <mergeCell ref="I8:I10"/>
    <mergeCell ref="K8:K10"/>
    <mergeCell ref="L8:L10"/>
    <mergeCell ref="K11:K13"/>
    <mergeCell ref="L11:L13"/>
    <mergeCell ref="S11:S13"/>
    <mergeCell ref="A14:A16"/>
    <mergeCell ref="B14:D14"/>
    <mergeCell ref="E14:E16"/>
    <mergeCell ref="F14:F16"/>
    <mergeCell ref="G14:G16"/>
    <mergeCell ref="H14:H16"/>
    <mergeCell ref="I14:I16"/>
    <mergeCell ref="K14:K16"/>
    <mergeCell ref="L14:L16"/>
    <mergeCell ref="S14:S16"/>
    <mergeCell ref="K17:K19"/>
    <mergeCell ref="L17:L19"/>
    <mergeCell ref="S17:S19"/>
    <mergeCell ref="A20:A22"/>
    <mergeCell ref="B20:D20"/>
    <mergeCell ref="E20:E22"/>
    <mergeCell ref="F20:F22"/>
    <mergeCell ref="G20:G22"/>
    <mergeCell ref="H20:H22"/>
    <mergeCell ref="I20:I22"/>
    <mergeCell ref="K20:K22"/>
    <mergeCell ref="L20:L22"/>
    <mergeCell ref="S20:S22"/>
    <mergeCell ref="A23:A25"/>
    <mergeCell ref="B23:D23"/>
    <mergeCell ref="E23:E25"/>
    <mergeCell ref="F23:F25"/>
    <mergeCell ref="G23:G25"/>
    <mergeCell ref="H23:H25"/>
    <mergeCell ref="I23:I25"/>
    <mergeCell ref="J23:J31"/>
    <mergeCell ref="K23:K25"/>
    <mergeCell ref="G29:G31"/>
    <mergeCell ref="L23:L25"/>
    <mergeCell ref="S23:S25"/>
    <mergeCell ref="A26:A28"/>
    <mergeCell ref="B26:D26"/>
    <mergeCell ref="E26:E28"/>
    <mergeCell ref="F26:F28"/>
    <mergeCell ref="G26:G28"/>
    <mergeCell ref="S35:S37"/>
    <mergeCell ref="A36:B36"/>
    <mergeCell ref="H29:H31"/>
    <mergeCell ref="I29:I31"/>
    <mergeCell ref="K29:K31"/>
    <mergeCell ref="L29:L31"/>
    <mergeCell ref="S29:S31"/>
    <mergeCell ref="S32:S34"/>
    <mergeCell ref="H26:H28"/>
    <mergeCell ref="I26:I28"/>
    <mergeCell ref="K26:K28"/>
    <mergeCell ref="L26:L28"/>
    <mergeCell ref="S26:S28"/>
    <mergeCell ref="A29:A31"/>
    <mergeCell ref="B29:D29"/>
    <mergeCell ref="E29:E31"/>
    <mergeCell ref="F29:F31"/>
  </mergeCells>
  <phoneticPr fontId="21" type="noConversion"/>
  <conditionalFormatting sqref="I2:I31">
    <cfRule type="cellIs" dxfId="5" priority="2" operator="equal">
      <formula>"ADECUADO"</formula>
    </cfRule>
    <cfRule type="cellIs" dxfId="4" priority="3" operator="equal">
      <formula>"INSUFICIENTE"</formula>
    </cfRule>
    <cfRule type="cellIs" dxfId="3" priority="4" operator="equal">
      <formula>"INADECUADO"</formula>
    </cfRule>
  </conditionalFormatting>
  <conditionalFormatting sqref="A2:A31">
    <cfRule type="colorScale" priority="1">
      <colorScale>
        <cfvo type="min"/>
        <cfvo type="max"/>
        <color rgb="FFFFEF9C"/>
        <color rgb="FFFF7128"/>
      </colorScale>
    </cfRule>
  </conditionalFormatting>
  <pageMargins left="0.24" right="0.2" top="0.95" bottom="0.46" header="0.28000000000000003" footer="0.3"/>
  <pageSetup paperSize="9" scale="52"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tabColor rgb="FFFFFF00"/>
  </sheetPr>
  <dimension ref="A1:U40"/>
  <sheetViews>
    <sheetView showGridLines="0" view="pageBreakPreview" zoomScale="77" zoomScaleSheetLayoutView="77" workbookViewId="0">
      <pane xSplit="4" ySplit="1" topLeftCell="G2" activePane="bottomRight" state="frozen"/>
      <selection activeCell="B7" sqref="B7:C7"/>
      <selection pane="topRight" activeCell="B7" sqref="B7:C7"/>
      <selection pane="bottomLeft" activeCell="B7" sqref="B7:C7"/>
      <selection pane="bottomRight" activeCell="B7" sqref="B7:C7"/>
    </sheetView>
  </sheetViews>
  <sheetFormatPr baseColWidth="10" defaultColWidth="17.42578125" defaultRowHeight="15" x14ac:dyDescent="0.25"/>
  <cols>
    <col min="1" max="1" width="24.28515625" customWidth="1"/>
    <col min="2" max="2" width="30.7109375" customWidth="1"/>
    <col min="3" max="3" width="17.85546875" customWidth="1"/>
    <col min="4" max="4" width="18.28515625" customWidth="1"/>
    <col min="5" max="5" width="14.140625" customWidth="1"/>
    <col min="6" max="6" width="17.7109375" customWidth="1"/>
    <col min="7" max="7" width="10.140625" customWidth="1"/>
    <col min="8" max="8" width="72.85546875" customWidth="1"/>
    <col min="9" max="9" width="21.42578125" customWidth="1"/>
    <col min="10" max="10" width="17.7109375" customWidth="1"/>
    <col min="11" max="11" width="33.28515625" customWidth="1"/>
    <col min="12" max="12" width="13" hidden="1" customWidth="1"/>
    <col min="13" max="13" width="0" hidden="1" customWidth="1"/>
    <col min="14" max="14" width="14.28515625" hidden="1" customWidth="1"/>
    <col min="15" max="15" width="54.28515625" hidden="1" customWidth="1"/>
    <col min="16" max="16" width="17.7109375" hidden="1" customWidth="1"/>
    <col min="17" max="17" width="23.42578125" hidden="1" customWidth="1"/>
    <col min="18" max="18" width="2.42578125" hidden="1" customWidth="1"/>
    <col min="19" max="19" width="15.85546875" hidden="1" customWidth="1"/>
    <col min="20" max="20" width="118.140625" hidden="1" customWidth="1"/>
    <col min="21" max="53" width="0" hidden="1" customWidth="1"/>
    <col min="54" max="247" width="11.42578125" customWidth="1"/>
    <col min="248" max="248" width="27" customWidth="1"/>
    <col min="249" max="249" width="35.140625" customWidth="1"/>
    <col min="250" max="250" width="15.140625" customWidth="1"/>
    <col min="251" max="251" width="13.28515625" customWidth="1"/>
    <col min="252" max="252" width="15.85546875" customWidth="1"/>
  </cols>
  <sheetData>
    <row r="1" spans="1:21" ht="48.75" customHeight="1" x14ac:dyDescent="0.25">
      <c r="A1" s="6" t="s">
        <v>7</v>
      </c>
      <c r="B1" s="205" t="s">
        <v>8</v>
      </c>
      <c r="C1" s="205"/>
      <c r="D1" s="205"/>
      <c r="E1" s="6" t="s">
        <v>9</v>
      </c>
      <c r="F1" s="6" t="s">
        <v>10</v>
      </c>
      <c r="G1" s="6" t="s">
        <v>11</v>
      </c>
      <c r="H1" s="7" t="s">
        <v>12</v>
      </c>
      <c r="I1" s="7" t="s">
        <v>13</v>
      </c>
      <c r="J1" s="7" t="s">
        <v>14</v>
      </c>
      <c r="K1" s="8" t="s">
        <v>15</v>
      </c>
      <c r="L1" s="9" t="e">
        <f>L2+L5+L8+L11+L14+L17+L20</f>
        <v>#REF!</v>
      </c>
      <c r="M1" s="10" t="s">
        <v>16</v>
      </c>
      <c r="N1" s="11" t="s">
        <v>17</v>
      </c>
      <c r="O1" s="11" t="s">
        <v>18</v>
      </c>
      <c r="P1" s="12" t="s">
        <v>19</v>
      </c>
      <c r="Q1" s="12" t="s">
        <v>20</v>
      </c>
    </row>
    <row r="2" spans="1:21" ht="39.950000000000003" hidden="1" customHeight="1" x14ac:dyDescent="0.25">
      <c r="A2" s="206" t="s">
        <v>4</v>
      </c>
      <c r="B2" s="207"/>
      <c r="C2" s="208"/>
      <c r="D2" s="209"/>
      <c r="E2" s="210" t="e">
        <f>(C3/C4)</f>
        <v>#REF!</v>
      </c>
      <c r="F2" s="211" t="s">
        <v>91</v>
      </c>
      <c r="G2" s="213" t="e">
        <f>IF(E2&gt;=65%,IF(E2&lt;=75%,5,1),3)</f>
        <v>#REF!</v>
      </c>
      <c r="H2" s="216" t="e">
        <f>IF(G2=5,$T$7,IF(G2=1,$T$8,IF(G2=3,$T$10,)))</f>
        <v>#REF!</v>
      </c>
      <c r="I2" s="216" t="e">
        <f>IF(G2=1,"INADECUADO",IF(G2=3,"INSUFICIENTE",IF(G2=5,"ADECUADO")))</f>
        <v>#REF!</v>
      </c>
      <c r="J2" s="219" t="e">
        <f>(L2+L5+L8+L11+L14+L17+L20)/7</f>
        <v>#REF!</v>
      </c>
      <c r="K2" s="231"/>
      <c r="L2" s="232" t="e">
        <f>IF(G2&lt;&gt;1,G2,0)</f>
        <v>#REF!</v>
      </c>
    </row>
    <row r="3" spans="1:21" hidden="1" x14ac:dyDescent="0.25">
      <c r="A3" s="206"/>
      <c r="B3" s="4" t="s">
        <v>5</v>
      </c>
      <c r="C3" s="5" t="e">
        <f>+#REF!</f>
        <v>#REF!</v>
      </c>
      <c r="D3" s="1" t="s">
        <v>3</v>
      </c>
      <c r="E3" s="210"/>
      <c r="F3" s="212"/>
      <c r="G3" s="214"/>
      <c r="H3" s="217"/>
      <c r="I3" s="217"/>
      <c r="J3" s="220"/>
      <c r="K3" s="231"/>
      <c r="L3" s="232"/>
    </row>
    <row r="4" spans="1:21" hidden="1" x14ac:dyDescent="0.25">
      <c r="A4" s="206"/>
      <c r="B4" s="4" t="s">
        <v>6</v>
      </c>
      <c r="C4" s="5" t="e">
        <f>+#REF!</f>
        <v>#REF!</v>
      </c>
      <c r="D4" s="1" t="s">
        <v>3</v>
      </c>
      <c r="E4" s="210"/>
      <c r="F4" s="212"/>
      <c r="G4" s="215"/>
      <c r="H4" s="218"/>
      <c r="I4" s="218"/>
      <c r="J4" s="220"/>
      <c r="K4" s="231"/>
      <c r="L4" s="232"/>
    </row>
    <row r="5" spans="1:21" ht="38.25" hidden="1" customHeight="1" x14ac:dyDescent="0.25">
      <c r="A5" s="206" t="s">
        <v>71</v>
      </c>
      <c r="B5" s="207"/>
      <c r="C5" s="208"/>
      <c r="D5" s="209"/>
      <c r="E5" s="236" t="e">
        <f>+C6/C7</f>
        <v>#REF!</v>
      </c>
      <c r="F5" s="211" t="s">
        <v>92</v>
      </c>
      <c r="G5" s="213" t="e">
        <f>IF(E5&gt;1,IF(E5&lt;1.5,3,5),1)</f>
        <v>#REF!</v>
      </c>
      <c r="H5" s="216" t="e">
        <f>IF(G5=5,$T$11,IF(G5=1,$T$13,IF(G5=3,$T$12,)))</f>
        <v>#REF!</v>
      </c>
      <c r="I5" s="226" t="e">
        <f>IF(G5=1,"INADECUADO",IF(G5=3,"INSUFICIENTE",IF(G5=5,"ADECUADO")))</f>
        <v>#REF!</v>
      </c>
      <c r="J5" s="220"/>
      <c r="K5" s="231"/>
      <c r="L5" s="234" t="e">
        <f>IF(G5&lt;&gt;1,G5,0)</f>
        <v>#REF!</v>
      </c>
    </row>
    <row r="6" spans="1:21" ht="19.5" hidden="1" customHeight="1" x14ac:dyDescent="0.25">
      <c r="A6" s="206"/>
      <c r="B6" s="4" t="s">
        <v>78</v>
      </c>
      <c r="C6" s="5" t="e">
        <f>+#REF!</f>
        <v>#REF!</v>
      </c>
      <c r="D6" s="1" t="s">
        <v>3</v>
      </c>
      <c r="E6" s="236"/>
      <c r="F6" s="212"/>
      <c r="G6" s="214"/>
      <c r="H6" s="217"/>
      <c r="I6" s="226"/>
      <c r="J6" s="220"/>
      <c r="K6" s="231"/>
      <c r="L6" s="234"/>
    </row>
    <row r="7" spans="1:21" ht="15" hidden="1" customHeight="1" x14ac:dyDescent="0.25">
      <c r="A7" s="206"/>
      <c r="B7" s="4" t="s">
        <v>79</v>
      </c>
      <c r="C7" s="5" t="e">
        <f>+#REF!</f>
        <v>#REF!</v>
      </c>
      <c r="D7" s="1" t="s">
        <v>3</v>
      </c>
      <c r="E7" s="236"/>
      <c r="F7" s="212"/>
      <c r="G7" s="215"/>
      <c r="H7" s="218"/>
      <c r="I7" s="226"/>
      <c r="J7" s="220"/>
      <c r="K7" s="231"/>
      <c r="L7" s="234"/>
      <c r="S7" s="235" t="s">
        <v>21</v>
      </c>
      <c r="T7" s="4" t="s">
        <v>22</v>
      </c>
      <c r="U7">
        <v>5</v>
      </c>
    </row>
    <row r="8" spans="1:21" ht="39.950000000000003" hidden="1" customHeight="1" x14ac:dyDescent="0.25">
      <c r="A8" s="206" t="s">
        <v>31</v>
      </c>
      <c r="B8" s="207"/>
      <c r="C8" s="208"/>
      <c r="D8" s="209"/>
      <c r="E8" s="236" t="e">
        <f>(1-(C9/C10))</f>
        <v>#REF!</v>
      </c>
      <c r="F8" s="222" t="s">
        <v>93</v>
      </c>
      <c r="G8" s="213" t="e">
        <f>IF(E8&gt;=90%,IF(E8&lt;=99.9999%,3,5),1)</f>
        <v>#REF!</v>
      </c>
      <c r="H8" s="216" t="e">
        <f>IF(G8=5,$T$14,IF(G8=1,$T$16,IF(G8=3,$T$15,)))</f>
        <v>#REF!</v>
      </c>
      <c r="I8" s="226" t="e">
        <f>IF(G8=1,"INADECUADO",IF(G8=3,"INSUFICIENTE",IF(G8=5,"ADECUADO")))</f>
        <v>#REF!</v>
      </c>
      <c r="J8" s="220"/>
      <c r="K8" s="231"/>
      <c r="L8" s="234" t="e">
        <f>IF(G8&lt;&gt;1,G8,0)</f>
        <v>#REF!</v>
      </c>
      <c r="S8" s="235"/>
      <c r="T8" s="4" t="s">
        <v>23</v>
      </c>
      <c r="U8">
        <v>1</v>
      </c>
    </row>
    <row r="9" spans="1:21" ht="15.75" hidden="1" customHeight="1" x14ac:dyDescent="0.25">
      <c r="A9" s="206"/>
      <c r="B9" s="4" t="s">
        <v>80</v>
      </c>
      <c r="C9" s="5" t="e">
        <f>+#REF!</f>
        <v>#REF!</v>
      </c>
      <c r="D9" s="1" t="s">
        <v>3</v>
      </c>
      <c r="E9" s="236"/>
      <c r="F9" s="212"/>
      <c r="G9" s="214"/>
      <c r="H9" s="217"/>
      <c r="I9" s="226"/>
      <c r="J9" s="220"/>
      <c r="K9" s="231"/>
      <c r="L9" s="234"/>
      <c r="S9" s="235"/>
      <c r="T9" s="4" t="s">
        <v>24</v>
      </c>
      <c r="U9">
        <v>1</v>
      </c>
    </row>
    <row r="10" spans="1:21" hidden="1" x14ac:dyDescent="0.25">
      <c r="A10" s="206"/>
      <c r="B10" s="4" t="s">
        <v>81</v>
      </c>
      <c r="C10" s="5" t="e">
        <f>+#REF!</f>
        <v>#REF!</v>
      </c>
      <c r="D10" s="1" t="s">
        <v>3</v>
      </c>
      <c r="E10" s="236"/>
      <c r="F10" s="212"/>
      <c r="G10" s="215"/>
      <c r="H10" s="218"/>
      <c r="I10" s="226"/>
      <c r="J10" s="220"/>
      <c r="K10" s="231"/>
      <c r="L10" s="234"/>
      <c r="S10" s="235"/>
      <c r="T10" s="4" t="s">
        <v>25</v>
      </c>
      <c r="U10">
        <v>3</v>
      </c>
    </row>
    <row r="11" spans="1:21" ht="39.950000000000003" hidden="1" customHeight="1" x14ac:dyDescent="0.25">
      <c r="A11" s="206" t="s">
        <v>72</v>
      </c>
      <c r="B11" s="207"/>
      <c r="C11" s="208"/>
      <c r="D11" s="209"/>
      <c r="E11" s="210" t="e">
        <f>(C12/C13)</f>
        <v>#REF!</v>
      </c>
      <c r="F11" s="222" t="s">
        <v>94</v>
      </c>
      <c r="G11" s="213" t="e">
        <f>IF(E11&gt;=20%,IF(E11&lt;=40%,5,1),3)</f>
        <v>#REF!</v>
      </c>
      <c r="H11" s="223" t="e">
        <f>IF(G11=5,$T$17,IF(G11=1,$T$19,IF(G11=3,$T$18,)))</f>
        <v>#REF!</v>
      </c>
      <c r="I11" s="226" t="e">
        <f>IF(G11=1,"INADECUADO",IF(G11=3,"INSUFICIENTE",IF(G11=5,"ADECUADO")))</f>
        <v>#REF!</v>
      </c>
      <c r="J11" s="220"/>
      <c r="K11" s="231"/>
      <c r="L11" s="234" t="e">
        <f>IF(G11&lt;&gt;1,G11,0)</f>
        <v>#REF!</v>
      </c>
      <c r="S11" s="235" t="s">
        <v>26</v>
      </c>
      <c r="T11" s="4" t="s">
        <v>27</v>
      </c>
      <c r="U11">
        <v>5</v>
      </c>
    </row>
    <row r="12" spans="1:21" hidden="1" x14ac:dyDescent="0.25">
      <c r="A12" s="206"/>
      <c r="B12" s="1" t="s">
        <v>28</v>
      </c>
      <c r="C12" s="5" t="e">
        <f>+#REF!</f>
        <v>#REF!</v>
      </c>
      <c r="D12" s="1" t="s">
        <v>3</v>
      </c>
      <c r="E12" s="210"/>
      <c r="F12" s="212"/>
      <c r="G12" s="214"/>
      <c r="H12" s="224"/>
      <c r="I12" s="226"/>
      <c r="J12" s="220"/>
      <c r="K12" s="231"/>
      <c r="L12" s="234"/>
      <c r="S12" s="235"/>
      <c r="T12" s="4" t="s">
        <v>29</v>
      </c>
      <c r="U12">
        <v>3</v>
      </c>
    </row>
    <row r="13" spans="1:21" hidden="1" x14ac:dyDescent="0.25">
      <c r="A13" s="206"/>
      <c r="B13" s="4" t="s">
        <v>82</v>
      </c>
      <c r="C13" s="5" t="e">
        <f>+#REF!</f>
        <v>#REF!</v>
      </c>
      <c r="D13" s="1" t="s">
        <v>3</v>
      </c>
      <c r="E13" s="210"/>
      <c r="F13" s="212"/>
      <c r="G13" s="215"/>
      <c r="H13" s="225"/>
      <c r="I13" s="226"/>
      <c r="J13" s="220"/>
      <c r="K13" s="231"/>
      <c r="L13" s="234"/>
      <c r="S13" s="235"/>
      <c r="T13" s="4" t="s">
        <v>30</v>
      </c>
      <c r="U13">
        <v>1</v>
      </c>
    </row>
    <row r="14" spans="1:21" ht="39.950000000000003" hidden="1" customHeight="1" x14ac:dyDescent="0.25">
      <c r="A14" s="227" t="s">
        <v>39</v>
      </c>
      <c r="B14" s="207"/>
      <c r="C14" s="208"/>
      <c r="D14" s="209"/>
      <c r="E14" s="236" t="e">
        <f>C15/C16</f>
        <v>#REF!</v>
      </c>
      <c r="F14" s="211" t="s">
        <v>95</v>
      </c>
      <c r="G14" s="213" t="e">
        <f>IF(K37&gt;=1.3,5,IF(K37&lt;1.3,IF(K37&gt;1.1,3,1)))</f>
        <v>#REF!</v>
      </c>
      <c r="H14" s="216" t="e">
        <f>IF(G14=5,$T$20,IF(G14=1,$T$22,IF(G14=3,$T$21,)))</f>
        <v>#REF!</v>
      </c>
      <c r="I14" s="226" t="e">
        <f>IF(G14=1,"INADECUADO",IF(G14=3,"INSUFICIENTE",IF(G14=5,"ADECUADO")))</f>
        <v>#REF!</v>
      </c>
      <c r="J14" s="220"/>
      <c r="K14" s="231"/>
      <c r="L14" s="234" t="e">
        <f>IF(G14&lt;&gt;1,G14,0)</f>
        <v>#REF!</v>
      </c>
      <c r="S14" s="235" t="s">
        <v>31</v>
      </c>
      <c r="T14" s="4" t="s">
        <v>32</v>
      </c>
    </row>
    <row r="15" spans="1:21" hidden="1" x14ac:dyDescent="0.25">
      <c r="A15" s="228"/>
      <c r="B15" s="4" t="s">
        <v>81</v>
      </c>
      <c r="C15" s="5" t="e">
        <f>+#REF!</f>
        <v>#REF!</v>
      </c>
      <c r="D15" s="1" t="s">
        <v>3</v>
      </c>
      <c r="E15" s="236"/>
      <c r="F15" s="212"/>
      <c r="G15" s="214"/>
      <c r="H15" s="217"/>
      <c r="I15" s="226"/>
      <c r="J15" s="220"/>
      <c r="K15" s="231"/>
      <c r="L15" s="234"/>
      <c r="S15" s="235"/>
      <c r="T15" s="4" t="s">
        <v>33</v>
      </c>
    </row>
    <row r="16" spans="1:21" hidden="1" x14ac:dyDescent="0.25">
      <c r="A16" s="229"/>
      <c r="B16" s="4" t="s">
        <v>2</v>
      </c>
      <c r="C16" s="5" t="e">
        <f>+#REF!</f>
        <v>#REF!</v>
      </c>
      <c r="D16" s="1" t="s">
        <v>3</v>
      </c>
      <c r="E16" s="236"/>
      <c r="F16" s="212"/>
      <c r="G16" s="215"/>
      <c r="H16" s="218"/>
      <c r="I16" s="226"/>
      <c r="J16" s="220"/>
      <c r="K16" s="231"/>
      <c r="L16" s="234"/>
      <c r="S16" s="235"/>
      <c r="T16" s="4" t="s">
        <v>34</v>
      </c>
    </row>
    <row r="17" spans="1:20" ht="39.950000000000003" hidden="1" customHeight="1" x14ac:dyDescent="0.25">
      <c r="A17" s="227" t="s">
        <v>73</v>
      </c>
      <c r="B17" s="207"/>
      <c r="C17" s="208"/>
      <c r="D17" s="209"/>
      <c r="E17" s="236" t="e">
        <f>C18/C19</f>
        <v>#REF!</v>
      </c>
      <c r="F17" s="211" t="s">
        <v>96</v>
      </c>
      <c r="G17" s="213" t="e">
        <f>IF(L37&lt;=0.7,5,IF(L37&gt;0.7,IF(L37&lt;1,3,IF(L37&gt;=1,1))))</f>
        <v>#REF!</v>
      </c>
      <c r="H17" s="216" t="e">
        <f>IF(G17=5,$T$23,IF(G17=1,$T$25,IF(G17=3,$T$24,)))</f>
        <v>#REF!</v>
      </c>
      <c r="I17" s="226" t="e">
        <f>IF(G17=1,"INADECUADO",IF(G17=3,"INSUFICIENTE",IF(G17=5,"ADECUADO")))</f>
        <v>#REF!</v>
      </c>
      <c r="J17" s="220"/>
      <c r="K17" s="231"/>
      <c r="L17" s="234" t="e">
        <f>IF(G17&lt;&gt;1,G17,0)</f>
        <v>#REF!</v>
      </c>
      <c r="S17" s="235" t="s">
        <v>35</v>
      </c>
      <c r="T17" s="4" t="s">
        <v>36</v>
      </c>
    </row>
    <row r="18" spans="1:20" hidden="1" x14ac:dyDescent="0.25">
      <c r="A18" s="228"/>
      <c r="B18" s="4" t="s">
        <v>83</v>
      </c>
      <c r="C18" s="5" t="e">
        <f>+#REF!</f>
        <v>#REF!</v>
      </c>
      <c r="D18" s="1" t="s">
        <v>3</v>
      </c>
      <c r="E18" s="236"/>
      <c r="F18" s="212"/>
      <c r="G18" s="214"/>
      <c r="H18" s="217"/>
      <c r="I18" s="226"/>
      <c r="J18" s="220"/>
      <c r="K18" s="231"/>
      <c r="L18" s="234"/>
      <c r="S18" s="235"/>
      <c r="T18" s="4" t="s">
        <v>37</v>
      </c>
    </row>
    <row r="19" spans="1:20" hidden="1" x14ac:dyDescent="0.25">
      <c r="A19" s="229"/>
      <c r="B19" s="4" t="s">
        <v>2</v>
      </c>
      <c r="C19" s="5" t="e">
        <f>+#REF!</f>
        <v>#REF!</v>
      </c>
      <c r="D19" s="1" t="s">
        <v>3</v>
      </c>
      <c r="E19" s="236"/>
      <c r="F19" s="212"/>
      <c r="G19" s="215"/>
      <c r="H19" s="218"/>
      <c r="I19" s="226"/>
      <c r="J19" s="220"/>
      <c r="K19" s="231"/>
      <c r="L19" s="234"/>
      <c r="S19" s="235"/>
      <c r="T19" s="4" t="s">
        <v>38</v>
      </c>
    </row>
    <row r="20" spans="1:20" ht="39.950000000000003" hidden="1" customHeight="1" x14ac:dyDescent="0.25">
      <c r="A20" s="227" t="s">
        <v>74</v>
      </c>
      <c r="B20" s="207"/>
      <c r="C20" s="208"/>
      <c r="D20" s="209"/>
      <c r="E20" s="210" t="e">
        <f>C21/C22</f>
        <v>#REF!</v>
      </c>
      <c r="F20" s="222" t="s">
        <v>97</v>
      </c>
      <c r="G20" s="213" t="e">
        <f>IF(E20&gt;=85%,IF(E20&lt;=90%,3,5),1)</f>
        <v>#REF!</v>
      </c>
      <c r="H20" s="216" t="e">
        <f>IF(G20=5,$T$26,IF(G20=1,$T$28,IF(G20=3,$T$27,)))</f>
        <v>#REF!</v>
      </c>
      <c r="I20" s="226" t="e">
        <f>IF(G20=1,"INADECUADO",IF(G20=3,"INSUFICIENTE",IF(G20=5,"ADECUADO")))</f>
        <v>#REF!</v>
      </c>
      <c r="J20" s="220"/>
      <c r="K20" s="231"/>
      <c r="L20" s="234" t="e">
        <f>IF(G20&lt;&gt;1,G20,0)</f>
        <v>#REF!</v>
      </c>
      <c r="S20" s="235" t="s">
        <v>39</v>
      </c>
      <c r="T20" s="4" t="s">
        <v>40</v>
      </c>
    </row>
    <row r="21" spans="1:20" hidden="1" x14ac:dyDescent="0.25">
      <c r="A21" s="228"/>
      <c r="B21" s="4" t="s">
        <v>84</v>
      </c>
      <c r="C21" s="5" t="e">
        <f>+#REF!</f>
        <v>#REF!</v>
      </c>
      <c r="D21" s="1" t="s">
        <v>3</v>
      </c>
      <c r="E21" s="210"/>
      <c r="F21" s="212"/>
      <c r="G21" s="214"/>
      <c r="H21" s="217"/>
      <c r="I21" s="226"/>
      <c r="J21" s="220"/>
      <c r="K21" s="231"/>
      <c r="L21" s="234"/>
      <c r="S21" s="235"/>
      <c r="T21" s="4" t="s">
        <v>41</v>
      </c>
    </row>
    <row r="22" spans="1:20" hidden="1" x14ac:dyDescent="0.25">
      <c r="A22" s="229"/>
      <c r="B22" s="4" t="s">
        <v>85</v>
      </c>
      <c r="C22" s="5" t="e">
        <f>+#REF!</f>
        <v>#REF!</v>
      </c>
      <c r="D22" s="1" t="s">
        <v>3</v>
      </c>
      <c r="E22" s="210"/>
      <c r="F22" s="212"/>
      <c r="G22" s="215"/>
      <c r="H22" s="218"/>
      <c r="I22" s="226"/>
      <c r="J22" s="221"/>
      <c r="K22" s="231"/>
      <c r="L22" s="234"/>
      <c r="S22" s="235"/>
      <c r="T22" s="4" t="s">
        <v>42</v>
      </c>
    </row>
    <row r="23" spans="1:20" ht="39.950000000000003" customHeight="1" x14ac:dyDescent="0.25">
      <c r="A23" s="227" t="s">
        <v>75</v>
      </c>
      <c r="B23" s="207"/>
      <c r="C23" s="208"/>
      <c r="D23" s="209"/>
      <c r="E23" s="240" t="e">
        <f>(C24/C25)</f>
        <v>#REF!</v>
      </c>
      <c r="F23" s="222" t="s">
        <v>98</v>
      </c>
      <c r="G23" s="213" t="e">
        <f>IF(E23&gt;=25%,IF(E23&lt;=30%,5,3),1)</f>
        <v>#REF!</v>
      </c>
      <c r="H23" s="216" t="e">
        <f>IF(G23=5,$T$29,IF(G23=1,$T$31,IF(G23=3,$T$30,)))</f>
        <v>#REF!</v>
      </c>
      <c r="I23" s="226" t="e">
        <f>IF(G23=1,"INADECUADO",IF(G23=3,"INSUFICIENTE",IF(G23=5,"ADECUADO")))</f>
        <v>#REF!</v>
      </c>
      <c r="J23" s="237" t="e">
        <f>(IF(G23&lt;&gt;1,IF(G26&lt;&gt;1,IF(G29&lt;&gt;1,G23+G26+G29,G23+G26),IF(G29&lt;&gt;1,G23+G29,G23)),IF(G26&lt;&gt;1,IF(G29&lt;&gt;1,G26+G29,G26),IF(G29&lt;&gt;1,G29,0))))/3</f>
        <v>#REF!</v>
      </c>
      <c r="K23" s="231"/>
      <c r="L23" s="234"/>
      <c r="S23" s="235" t="s">
        <v>43</v>
      </c>
      <c r="T23" s="4" t="s">
        <v>44</v>
      </c>
    </row>
    <row r="24" spans="1:20" x14ac:dyDescent="0.25">
      <c r="A24" s="228"/>
      <c r="B24" s="4" t="s">
        <v>86</v>
      </c>
      <c r="C24" s="5" t="e">
        <f>+#REF!</f>
        <v>#REF!</v>
      </c>
      <c r="D24" s="1" t="s">
        <v>45</v>
      </c>
      <c r="E24" s="240"/>
      <c r="F24" s="212"/>
      <c r="G24" s="214"/>
      <c r="H24" s="217"/>
      <c r="I24" s="226"/>
      <c r="J24" s="238"/>
      <c r="K24" s="231"/>
      <c r="L24" s="234"/>
      <c r="S24" s="235"/>
      <c r="T24" s="4" t="s">
        <v>46</v>
      </c>
    </row>
    <row r="25" spans="1:20" x14ac:dyDescent="0.25">
      <c r="A25" s="229"/>
      <c r="B25" s="4" t="s">
        <v>87</v>
      </c>
      <c r="C25" s="5" t="e">
        <f>+#REF!</f>
        <v>#REF!</v>
      </c>
      <c r="D25" s="1" t="s">
        <v>45</v>
      </c>
      <c r="E25" s="240"/>
      <c r="F25" s="212"/>
      <c r="G25" s="215"/>
      <c r="H25" s="218"/>
      <c r="I25" s="226"/>
      <c r="J25" s="238"/>
      <c r="K25" s="231"/>
      <c r="L25" s="234"/>
      <c r="S25" s="235"/>
      <c r="T25" s="4" t="s">
        <v>47</v>
      </c>
    </row>
    <row r="26" spans="1:20" ht="39.950000000000003" customHeight="1" x14ac:dyDescent="0.25">
      <c r="A26" s="227" t="s">
        <v>76</v>
      </c>
      <c r="B26" s="207"/>
      <c r="C26" s="208"/>
      <c r="D26" s="209"/>
      <c r="E26" s="246" t="e">
        <f>(C27*1000)/C28</f>
        <v>#REF!</v>
      </c>
      <c r="F26" s="222" t="s">
        <v>99</v>
      </c>
      <c r="G26" s="213" t="e">
        <f>IF(E26&gt;=2,IF(E26&lt;=4,5,1),3)</f>
        <v>#REF!</v>
      </c>
      <c r="H26" s="247" t="e">
        <f>IF(G26=5,$T$32,IF(G26=1,$T$34,IF(G26=3,$T$33,)))</f>
        <v>#REF!</v>
      </c>
      <c r="I26" s="226" t="e">
        <f>IF(G26=1,"INADECUADO",IF(G26=3,"INSUFICIENTE",IF(G26=5,"ADECUADO")))</f>
        <v>#REF!</v>
      </c>
      <c r="J26" s="238"/>
      <c r="K26" s="231"/>
      <c r="L26" s="234"/>
      <c r="S26" s="235" t="s">
        <v>48</v>
      </c>
      <c r="T26" s="4" t="s">
        <v>49</v>
      </c>
    </row>
    <row r="27" spans="1:20" x14ac:dyDescent="0.25">
      <c r="A27" s="228"/>
      <c r="B27" s="4" t="s">
        <v>87</v>
      </c>
      <c r="C27" s="5" t="e">
        <f>+#REF!</f>
        <v>#REF!</v>
      </c>
      <c r="D27" s="1" t="s">
        <v>45</v>
      </c>
      <c r="E27" s="246"/>
      <c r="F27" s="212"/>
      <c r="G27" s="214"/>
      <c r="H27" s="248"/>
      <c r="I27" s="226"/>
      <c r="J27" s="238"/>
      <c r="K27" s="231"/>
      <c r="L27" s="234"/>
      <c r="S27" s="235"/>
      <c r="T27" s="4" t="s">
        <v>50</v>
      </c>
    </row>
    <row r="28" spans="1:20" ht="24" customHeight="1" x14ac:dyDescent="0.25">
      <c r="A28" s="229"/>
      <c r="B28" s="4" t="s">
        <v>88</v>
      </c>
      <c r="C28" s="5" t="e">
        <f>+#REF!</f>
        <v>#REF!</v>
      </c>
      <c r="D28" s="1" t="s">
        <v>45</v>
      </c>
      <c r="E28" s="246"/>
      <c r="F28" s="212"/>
      <c r="G28" s="215"/>
      <c r="H28" s="249"/>
      <c r="I28" s="226"/>
      <c r="J28" s="238"/>
      <c r="K28" s="231"/>
      <c r="L28" s="234"/>
      <c r="S28" s="235"/>
      <c r="T28" s="4" t="s">
        <v>51</v>
      </c>
    </row>
    <row r="29" spans="1:20" ht="39.950000000000003" hidden="1" customHeight="1" x14ac:dyDescent="0.25">
      <c r="A29" s="227" t="s">
        <v>77</v>
      </c>
      <c r="B29" s="207"/>
      <c r="C29" s="208"/>
      <c r="D29" s="209"/>
      <c r="E29" s="240" t="e">
        <f>(C30/C31)</f>
        <v>#DIV/0!</v>
      </c>
      <c r="F29" s="222" t="s">
        <v>100</v>
      </c>
      <c r="G29" s="213" t="e">
        <f>IF(E29&gt;=90%,IF(E29&lt;=99%,3,5),1)</f>
        <v>#DIV/0!</v>
      </c>
      <c r="H29" s="242" t="e">
        <f>IF(G29=5,$T$35,IF(G29=1,$T$37,IF(G29=3,$T$36,)))</f>
        <v>#DIV/0!</v>
      </c>
      <c r="I29" s="245" t="e">
        <f>IF(G29=1,"INADECUADO",IF(G29=3,"INSUFICIENTE",IF(G29=5,"ADECUADO")))</f>
        <v>#DIV/0!</v>
      </c>
      <c r="J29" s="238"/>
      <c r="K29" s="231"/>
      <c r="L29" s="234"/>
      <c r="S29" s="235" t="s">
        <v>52</v>
      </c>
      <c r="T29" s="4" t="s">
        <v>53</v>
      </c>
    </row>
    <row r="30" spans="1:20" hidden="1" x14ac:dyDescent="0.25">
      <c r="A30" s="228"/>
      <c r="B30" s="4" t="s">
        <v>89</v>
      </c>
      <c r="C30" s="5"/>
      <c r="D30" s="1" t="s">
        <v>45</v>
      </c>
      <c r="E30" s="240"/>
      <c r="F30" s="212"/>
      <c r="G30" s="214"/>
      <c r="H30" s="243"/>
      <c r="I30" s="245"/>
      <c r="J30" s="238"/>
      <c r="K30" s="231"/>
      <c r="L30" s="234"/>
      <c r="S30" s="235"/>
      <c r="T30" s="4" t="s">
        <v>54</v>
      </c>
    </row>
    <row r="31" spans="1:20" hidden="1" x14ac:dyDescent="0.25">
      <c r="A31" s="229"/>
      <c r="B31" s="4" t="s">
        <v>90</v>
      </c>
      <c r="C31" s="5"/>
      <c r="D31" s="1" t="s">
        <v>45</v>
      </c>
      <c r="E31" s="240"/>
      <c r="F31" s="212"/>
      <c r="G31" s="215"/>
      <c r="H31" s="244"/>
      <c r="I31" s="245"/>
      <c r="J31" s="239"/>
      <c r="K31" s="231"/>
      <c r="L31" s="234"/>
      <c r="S31" s="235"/>
      <c r="T31" s="4" t="s">
        <v>55</v>
      </c>
    </row>
    <row r="32" spans="1:20" hidden="1" x14ac:dyDescent="0.25">
      <c r="S32" s="235" t="s">
        <v>56</v>
      </c>
      <c r="T32" s="4" t="s">
        <v>57</v>
      </c>
    </row>
    <row r="33" spans="1:20" ht="10.5" customHeight="1" x14ac:dyDescent="0.25">
      <c r="S33" s="235"/>
      <c r="T33" s="4" t="s">
        <v>58</v>
      </c>
    </row>
    <row r="34" spans="1:20" hidden="1" x14ac:dyDescent="0.25">
      <c r="S34" s="235"/>
      <c r="T34" s="4" t="s">
        <v>59</v>
      </c>
    </row>
    <row r="35" spans="1:20" hidden="1" x14ac:dyDescent="0.25">
      <c r="S35" s="235" t="s">
        <v>60</v>
      </c>
      <c r="T35" s="4" t="s">
        <v>61</v>
      </c>
    </row>
    <row r="36" spans="1:20" ht="50.25" customHeight="1" x14ac:dyDescent="0.25">
      <c r="A36" s="241" t="s">
        <v>62</v>
      </c>
      <c r="B36" s="241"/>
      <c r="H36" s="13"/>
      <c r="S36" s="235"/>
      <c r="T36" s="4" t="s">
        <v>63</v>
      </c>
    </row>
    <row r="37" spans="1:20" x14ac:dyDescent="0.25">
      <c r="A37" s="14" t="s">
        <v>64</v>
      </c>
      <c r="B37" s="11" t="s">
        <v>65</v>
      </c>
      <c r="C37" s="2" t="s">
        <v>66</v>
      </c>
      <c r="H37" s="13"/>
      <c r="K37" s="15" t="e">
        <f>E14/E17</f>
        <v>#REF!</v>
      </c>
      <c r="L37" s="15" t="e">
        <f>E17/E14</f>
        <v>#REF!</v>
      </c>
      <c r="S37" s="235"/>
      <c r="T37" s="4" t="s">
        <v>67</v>
      </c>
    </row>
    <row r="38" spans="1:20" x14ac:dyDescent="0.25">
      <c r="A38" s="16">
        <v>1</v>
      </c>
      <c r="B38" s="17" t="s">
        <v>68</v>
      </c>
      <c r="D38" s="18"/>
      <c r="H38" s="19"/>
      <c r="K38" s="20" t="e">
        <f>E17+K37</f>
        <v>#REF!</v>
      </c>
      <c r="L38" s="20" t="e">
        <f>E14+L37</f>
        <v>#REF!</v>
      </c>
    </row>
    <row r="39" spans="1:20" x14ac:dyDescent="0.25">
      <c r="A39" s="21">
        <v>3</v>
      </c>
      <c r="B39" s="22" t="s">
        <v>69</v>
      </c>
      <c r="C39" s="3"/>
      <c r="D39" s="18"/>
    </row>
    <row r="40" spans="1:20" x14ac:dyDescent="0.25">
      <c r="A40" s="16">
        <v>5</v>
      </c>
      <c r="B40" s="23" t="s">
        <v>70</v>
      </c>
      <c r="C40" s="3"/>
    </row>
  </sheetData>
  <mergeCells count="104">
    <mergeCell ref="B1:D1"/>
    <mergeCell ref="A2:A4"/>
    <mergeCell ref="B2:D2"/>
    <mergeCell ref="E2:E4"/>
    <mergeCell ref="F2:F4"/>
    <mergeCell ref="G2:G4"/>
    <mergeCell ref="H2:H4"/>
    <mergeCell ref="I2:I4"/>
    <mergeCell ref="J2:J22"/>
    <mergeCell ref="A11:A13"/>
    <mergeCell ref="B11:D11"/>
    <mergeCell ref="E11:E13"/>
    <mergeCell ref="F11:F13"/>
    <mergeCell ref="G11:G13"/>
    <mergeCell ref="H11:H13"/>
    <mergeCell ref="I11:I13"/>
    <mergeCell ref="A17:A19"/>
    <mergeCell ref="B17:D17"/>
    <mergeCell ref="E17:E19"/>
    <mergeCell ref="F17:F19"/>
    <mergeCell ref="G17:G19"/>
    <mergeCell ref="H17:H19"/>
    <mergeCell ref="I17:I19"/>
    <mergeCell ref="K2:K4"/>
    <mergeCell ref="L2:L4"/>
    <mergeCell ref="A5:A7"/>
    <mergeCell ref="B5:D5"/>
    <mergeCell ref="E5:E7"/>
    <mergeCell ref="F5:F7"/>
    <mergeCell ref="G5:G7"/>
    <mergeCell ref="H5:H7"/>
    <mergeCell ref="I5:I7"/>
    <mergeCell ref="K5:K7"/>
    <mergeCell ref="L5:L7"/>
    <mergeCell ref="S7:S10"/>
    <mergeCell ref="A8:A10"/>
    <mergeCell ref="B8:D8"/>
    <mergeCell ref="E8:E10"/>
    <mergeCell ref="F8:F10"/>
    <mergeCell ref="G8:G10"/>
    <mergeCell ref="H8:H10"/>
    <mergeCell ref="I8:I10"/>
    <mergeCell ref="K8:K10"/>
    <mergeCell ref="L8:L10"/>
    <mergeCell ref="K11:K13"/>
    <mergeCell ref="L11:L13"/>
    <mergeCell ref="S11:S13"/>
    <mergeCell ref="A14:A16"/>
    <mergeCell ref="B14:D14"/>
    <mergeCell ref="E14:E16"/>
    <mergeCell ref="F14:F16"/>
    <mergeCell ref="G14:G16"/>
    <mergeCell ref="H14:H16"/>
    <mergeCell ref="I14:I16"/>
    <mergeCell ref="K14:K16"/>
    <mergeCell ref="L14:L16"/>
    <mergeCell ref="S14:S16"/>
    <mergeCell ref="K17:K19"/>
    <mergeCell ref="L17:L19"/>
    <mergeCell ref="S17:S19"/>
    <mergeCell ref="A20:A22"/>
    <mergeCell ref="B20:D20"/>
    <mergeCell ref="E20:E22"/>
    <mergeCell ref="F20:F22"/>
    <mergeCell ref="G20:G22"/>
    <mergeCell ref="H20:H22"/>
    <mergeCell ref="I20:I22"/>
    <mergeCell ref="K20:K22"/>
    <mergeCell ref="L20:L22"/>
    <mergeCell ref="S20:S22"/>
    <mergeCell ref="A23:A25"/>
    <mergeCell ref="B23:D23"/>
    <mergeCell ref="E23:E25"/>
    <mergeCell ref="F23:F25"/>
    <mergeCell ref="G23:G25"/>
    <mergeCell ref="H23:H25"/>
    <mergeCell ref="I23:I25"/>
    <mergeCell ref="J23:J31"/>
    <mergeCell ref="K23:K25"/>
    <mergeCell ref="G29:G31"/>
    <mergeCell ref="L23:L25"/>
    <mergeCell ref="S23:S25"/>
    <mergeCell ref="A26:A28"/>
    <mergeCell ref="B26:D26"/>
    <mergeCell ref="E26:E28"/>
    <mergeCell ref="F26:F28"/>
    <mergeCell ref="G26:G28"/>
    <mergeCell ref="S35:S37"/>
    <mergeCell ref="A36:B36"/>
    <mergeCell ref="H29:H31"/>
    <mergeCell ref="I29:I31"/>
    <mergeCell ref="K29:K31"/>
    <mergeCell ref="L29:L31"/>
    <mergeCell ref="S29:S31"/>
    <mergeCell ref="S32:S34"/>
    <mergeCell ref="H26:H28"/>
    <mergeCell ref="I26:I28"/>
    <mergeCell ref="K26:K28"/>
    <mergeCell ref="L26:L28"/>
    <mergeCell ref="S26:S28"/>
    <mergeCell ref="A29:A31"/>
    <mergeCell ref="B29:D29"/>
    <mergeCell ref="E29:E31"/>
    <mergeCell ref="F29:F31"/>
  </mergeCells>
  <phoneticPr fontId="21" type="noConversion"/>
  <conditionalFormatting sqref="I2:I31">
    <cfRule type="cellIs" dxfId="2" priority="2" operator="equal">
      <formula>"ADECUADO"</formula>
    </cfRule>
    <cfRule type="cellIs" dxfId="1" priority="3" operator="equal">
      <formula>"INSUFICIENTE"</formula>
    </cfRule>
    <cfRule type="cellIs" dxfId="0" priority="4" operator="equal">
      <formula>"INADECUADO"</formula>
    </cfRule>
  </conditionalFormatting>
  <conditionalFormatting sqref="A2:A31">
    <cfRule type="colorScale" priority="1">
      <colorScale>
        <cfvo type="min"/>
        <cfvo type="max"/>
        <color rgb="FFFFEF9C"/>
        <color rgb="FFFF7128"/>
      </colorScale>
    </cfRule>
  </conditionalFormatting>
  <pageMargins left="0.24" right="0.2" top="0.95" bottom="0.46" header="0.28000000000000003" footer="0.3"/>
  <pageSetup paperSize="9" scale="52"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3:E38"/>
  <sheetViews>
    <sheetView topLeftCell="A16" workbookViewId="0">
      <selection activeCell="B7" sqref="B7:C7"/>
    </sheetView>
  </sheetViews>
  <sheetFormatPr baseColWidth="10" defaultColWidth="11.42578125" defaultRowHeight="15" x14ac:dyDescent="0.25"/>
  <cols>
    <col min="1" max="1" width="16.140625" customWidth="1"/>
    <col min="2" max="2" width="5.42578125" customWidth="1"/>
    <col min="3" max="3" width="47.42578125" customWidth="1"/>
    <col min="4" max="4" width="8.42578125" customWidth="1"/>
    <col min="5" max="5" width="12.85546875" customWidth="1"/>
  </cols>
  <sheetData>
    <row r="3" spans="1:5" x14ac:dyDescent="0.25">
      <c r="A3" s="252" t="s">
        <v>0</v>
      </c>
      <c r="B3" s="252"/>
      <c r="C3" s="252"/>
      <c r="D3" s="252"/>
      <c r="E3" s="252"/>
    </row>
    <row r="4" spans="1:5" x14ac:dyDescent="0.25">
      <c r="A4" s="253" t="s">
        <v>1</v>
      </c>
      <c r="B4" s="253"/>
      <c r="C4" s="253"/>
      <c r="D4" s="253"/>
      <c r="E4" s="253"/>
    </row>
    <row r="5" spans="1:5" ht="15.75" x14ac:dyDescent="0.25">
      <c r="A5" s="254" t="s">
        <v>101</v>
      </c>
      <c r="B5" s="254"/>
      <c r="C5" s="254"/>
      <c r="D5" s="254"/>
      <c r="E5" s="254"/>
    </row>
    <row r="6" spans="1:5" ht="15.75" x14ac:dyDescent="0.25">
      <c r="A6" s="254" t="s">
        <v>102</v>
      </c>
      <c r="B6" s="254"/>
      <c r="C6" s="254"/>
      <c r="D6" s="254"/>
      <c r="E6" s="254"/>
    </row>
    <row r="7" spans="1:5" ht="15.75" x14ac:dyDescent="0.25">
      <c r="A7" s="254" t="s">
        <v>103</v>
      </c>
      <c r="B7" s="254"/>
      <c r="C7" s="254"/>
      <c r="D7" s="254"/>
      <c r="E7" s="254"/>
    </row>
    <row r="8" spans="1:5" ht="15.75" x14ac:dyDescent="0.25">
      <c r="A8" s="24"/>
      <c r="B8" s="24"/>
      <c r="C8" s="24"/>
      <c r="D8" s="24"/>
      <c r="E8" s="24"/>
    </row>
    <row r="9" spans="1:5" ht="20.25" customHeight="1" x14ac:dyDescent="0.25">
      <c r="A9" s="25" t="s">
        <v>104</v>
      </c>
      <c r="B9" s="26"/>
      <c r="C9" s="4"/>
      <c r="D9" s="27"/>
      <c r="E9" s="26"/>
    </row>
    <row r="10" spans="1:5" ht="20.25" customHeight="1" x14ac:dyDescent="0.25">
      <c r="A10" s="28" t="s">
        <v>105</v>
      </c>
      <c r="B10" s="4"/>
      <c r="C10" s="4"/>
      <c r="D10" s="27"/>
      <c r="E10" s="26"/>
    </row>
    <row r="11" spans="1:5" ht="19.5" customHeight="1" x14ac:dyDescent="0.25">
      <c r="A11" s="28" t="s">
        <v>106</v>
      </c>
      <c r="B11" s="4"/>
      <c r="C11" s="4"/>
      <c r="D11" s="27"/>
      <c r="E11" s="26"/>
    </row>
    <row r="12" spans="1:5" ht="15.75" x14ac:dyDescent="0.25">
      <c r="A12" s="29"/>
    </row>
    <row r="13" spans="1:5" x14ac:dyDescent="0.25">
      <c r="A13" s="30" t="s">
        <v>107</v>
      </c>
      <c r="B13" s="30" t="s">
        <v>108</v>
      </c>
      <c r="C13" s="30" t="s">
        <v>109</v>
      </c>
      <c r="D13" s="30" t="s">
        <v>110</v>
      </c>
      <c r="E13" s="30" t="s">
        <v>111</v>
      </c>
    </row>
    <row r="14" spans="1:5" x14ac:dyDescent="0.25">
      <c r="A14" s="255"/>
      <c r="B14" s="256"/>
      <c r="C14" s="256"/>
      <c r="D14" s="256"/>
      <c r="E14" s="257"/>
    </row>
    <row r="15" spans="1:5" x14ac:dyDescent="0.25">
      <c r="A15" s="31" t="s">
        <v>112</v>
      </c>
      <c r="B15" s="4"/>
      <c r="C15" s="32" t="s">
        <v>113</v>
      </c>
      <c r="D15" s="32" t="s">
        <v>114</v>
      </c>
      <c r="E15" s="33"/>
    </row>
    <row r="16" spans="1:5" x14ac:dyDescent="0.25">
      <c r="A16" s="31" t="s">
        <v>115</v>
      </c>
      <c r="B16" s="4"/>
      <c r="C16" s="32" t="s">
        <v>116</v>
      </c>
      <c r="D16" s="32" t="s">
        <v>117</v>
      </c>
      <c r="E16" s="33"/>
    </row>
    <row r="17" spans="1:5" x14ac:dyDescent="0.25">
      <c r="A17" s="34"/>
      <c r="B17" s="4"/>
      <c r="C17" s="32" t="s">
        <v>118</v>
      </c>
      <c r="D17" s="32" t="s">
        <v>119</v>
      </c>
      <c r="E17" s="33"/>
    </row>
    <row r="18" spans="1:5" x14ac:dyDescent="0.25">
      <c r="A18" s="35" t="s">
        <v>120</v>
      </c>
      <c r="B18" s="4"/>
      <c r="C18" s="32" t="s">
        <v>121</v>
      </c>
      <c r="D18" s="32" t="s">
        <v>119</v>
      </c>
      <c r="E18" s="33"/>
    </row>
    <row r="19" spans="1:5" x14ac:dyDescent="0.25">
      <c r="A19" s="36"/>
      <c r="B19" s="4"/>
      <c r="C19" s="32" t="s">
        <v>122</v>
      </c>
      <c r="D19" s="32" t="s">
        <v>119</v>
      </c>
      <c r="E19" s="33"/>
    </row>
    <row r="20" spans="1:5" x14ac:dyDescent="0.25">
      <c r="A20" s="37"/>
      <c r="B20" s="4"/>
      <c r="C20" s="32" t="s">
        <v>123</v>
      </c>
      <c r="D20" s="32" t="s">
        <v>3</v>
      </c>
      <c r="E20" s="33"/>
    </row>
    <row r="21" spans="1:5" x14ac:dyDescent="0.25">
      <c r="A21" s="38"/>
      <c r="B21" s="4"/>
      <c r="C21" s="32" t="s">
        <v>124</v>
      </c>
      <c r="D21" s="32" t="s">
        <v>3</v>
      </c>
      <c r="E21" s="33"/>
    </row>
    <row r="22" spans="1:5" x14ac:dyDescent="0.25">
      <c r="A22" s="35" t="s">
        <v>125</v>
      </c>
      <c r="B22" s="4"/>
      <c r="C22" s="32" t="s">
        <v>126</v>
      </c>
      <c r="D22" s="32" t="s">
        <v>3</v>
      </c>
      <c r="E22" s="33"/>
    </row>
    <row r="23" spans="1:5" x14ac:dyDescent="0.25">
      <c r="A23" s="38"/>
      <c r="B23" s="4"/>
      <c r="C23" s="32" t="s">
        <v>127</v>
      </c>
      <c r="D23" s="32" t="s">
        <v>3</v>
      </c>
      <c r="E23" s="33"/>
    </row>
    <row r="24" spans="1:5" x14ac:dyDescent="0.25">
      <c r="A24" s="39"/>
      <c r="B24" s="4"/>
      <c r="C24" s="32" t="s">
        <v>128</v>
      </c>
      <c r="D24" s="32" t="s">
        <v>3</v>
      </c>
      <c r="E24" s="33"/>
    </row>
    <row r="25" spans="1:5" x14ac:dyDescent="0.25">
      <c r="A25" s="34"/>
      <c r="B25" s="4"/>
      <c r="C25" s="32" t="s">
        <v>129</v>
      </c>
      <c r="D25" s="32" t="s">
        <v>3</v>
      </c>
      <c r="E25" s="33"/>
    </row>
    <row r="26" spans="1:5" x14ac:dyDescent="0.25">
      <c r="A26" s="35" t="s">
        <v>130</v>
      </c>
      <c r="B26" s="4"/>
      <c r="C26" s="32" t="s">
        <v>131</v>
      </c>
      <c r="D26" s="32" t="s">
        <v>3</v>
      </c>
      <c r="E26" s="33"/>
    </row>
    <row r="27" spans="1:5" x14ac:dyDescent="0.25">
      <c r="A27" s="35"/>
      <c r="B27" s="4"/>
      <c r="C27" s="32" t="s">
        <v>132</v>
      </c>
      <c r="D27" s="32" t="s">
        <v>3</v>
      </c>
      <c r="E27" s="33"/>
    </row>
    <row r="28" spans="1:5" x14ac:dyDescent="0.25">
      <c r="A28" s="36"/>
      <c r="B28" s="4"/>
      <c r="C28" s="32" t="s">
        <v>133</v>
      </c>
      <c r="D28" s="32" t="s">
        <v>3</v>
      </c>
      <c r="E28" s="33"/>
    </row>
    <row r="29" spans="1:5" x14ac:dyDescent="0.25">
      <c r="A29" s="250" t="s">
        <v>134</v>
      </c>
      <c r="B29" s="4"/>
      <c r="C29" s="32" t="s">
        <v>135</v>
      </c>
      <c r="D29" s="32" t="s">
        <v>3</v>
      </c>
      <c r="E29" s="33"/>
    </row>
    <row r="30" spans="1:5" x14ac:dyDescent="0.25">
      <c r="A30" s="251"/>
      <c r="B30" s="4"/>
      <c r="C30" s="32" t="s">
        <v>136</v>
      </c>
      <c r="D30" s="32" t="s">
        <v>3</v>
      </c>
      <c r="E30" s="33"/>
    </row>
    <row r="31" spans="1:5" x14ac:dyDescent="0.25">
      <c r="A31" s="250" t="s">
        <v>137</v>
      </c>
      <c r="B31" s="4"/>
      <c r="C31" s="32" t="s">
        <v>138</v>
      </c>
      <c r="D31" s="32" t="s">
        <v>108</v>
      </c>
      <c r="E31" s="32"/>
    </row>
    <row r="32" spans="1:5" x14ac:dyDescent="0.25">
      <c r="A32" s="251"/>
      <c r="B32" s="4"/>
      <c r="C32" s="32" t="s">
        <v>139</v>
      </c>
      <c r="D32" s="32" t="s">
        <v>108</v>
      </c>
      <c r="E32" s="32"/>
    </row>
    <row r="33" spans="1:5" x14ac:dyDescent="0.25">
      <c r="A33" s="250" t="s">
        <v>140</v>
      </c>
      <c r="B33" s="4"/>
      <c r="C33" s="32" t="s">
        <v>141</v>
      </c>
      <c r="D33" s="32" t="s">
        <v>108</v>
      </c>
      <c r="E33" s="33"/>
    </row>
    <row r="34" spans="1:5" x14ac:dyDescent="0.25">
      <c r="A34" s="251"/>
      <c r="B34" s="4"/>
      <c r="C34" s="32" t="s">
        <v>142</v>
      </c>
      <c r="D34" s="32" t="s">
        <v>108</v>
      </c>
      <c r="E34" s="33"/>
    </row>
    <row r="35" spans="1:5" x14ac:dyDescent="0.25">
      <c r="A35" s="40"/>
      <c r="B35" s="4"/>
      <c r="C35" s="32" t="s">
        <v>143</v>
      </c>
      <c r="D35" s="32"/>
      <c r="E35" s="32"/>
    </row>
    <row r="36" spans="1:5" x14ac:dyDescent="0.25">
      <c r="A36" s="41"/>
      <c r="B36" s="4"/>
      <c r="C36" s="32"/>
      <c r="D36" s="32"/>
      <c r="E36" s="32"/>
    </row>
    <row r="37" spans="1:5" x14ac:dyDescent="0.25">
      <c r="A37" s="41"/>
      <c r="B37" s="4"/>
      <c r="C37" s="4"/>
      <c r="D37" s="4"/>
      <c r="E37" s="4"/>
    </row>
    <row r="38" spans="1:5" x14ac:dyDescent="0.25">
      <c r="A38" s="41"/>
      <c r="B38" s="4"/>
      <c r="C38" s="4"/>
      <c r="D38" s="4"/>
      <c r="E38" s="4"/>
    </row>
  </sheetData>
  <mergeCells count="9">
    <mergeCell ref="A29:A30"/>
    <mergeCell ref="A31:A32"/>
    <mergeCell ref="A33:A34"/>
    <mergeCell ref="A3:E3"/>
    <mergeCell ref="A4:E4"/>
    <mergeCell ref="A5:E5"/>
    <mergeCell ref="A6:E6"/>
    <mergeCell ref="A7:E7"/>
    <mergeCell ref="A14:E14"/>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Form 1 identificacion</vt:lpstr>
      <vt:lpstr>Form 2 Obligaciones</vt:lpstr>
      <vt:lpstr>Form 3 Economico</vt:lpstr>
      <vt:lpstr>Form 4 Técnico</vt:lpstr>
      <vt:lpstr>IND.ECO-FIN</vt:lpstr>
      <vt:lpstr>IND.COMER</vt:lpstr>
      <vt:lpstr>IND.ADM</vt:lpstr>
      <vt:lpstr>VARIABLES</vt:lpstr>
      <vt:lpstr>'Form 1 identificacion'!Área_de_impresión</vt:lpstr>
      <vt:lpstr>'Form 2 Obligaciones'!Área_de_impresión</vt:lpstr>
      <vt:lpstr>'Form 3 Economico'!Área_de_impresión</vt:lpstr>
      <vt:lpstr>'Form 4 Técnico'!Área_de_impresión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ximenat</dc:creator>
  <cp:lastModifiedBy>Julio Diaz Justiniano</cp:lastModifiedBy>
  <cp:lastPrinted>2020-09-16T16:16:41Z</cp:lastPrinted>
  <dcterms:created xsi:type="dcterms:W3CDTF">2009-08-13T17:03:18Z</dcterms:created>
  <dcterms:modified xsi:type="dcterms:W3CDTF">2020-10-02T19:18:22Z</dcterms:modified>
</cp:coreProperties>
</file>